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55" windowWidth="20400" windowHeight="7515"/>
  </bookViews>
  <sheets>
    <sheet name="HAZİRAN LİSANS" sheetId="1" r:id="rId1"/>
    <sheet name="HAZİRAN MYO" sheetId="2" r:id="rId2"/>
    <sheet name="HAZİRAN SHMYO" sheetId="4" r:id="rId3"/>
    <sheet name="HAZİRAN YURT" sheetId="5" r:id="rId4"/>
  </sheets>
  <definedNames>
    <definedName name="_xlnm.Print_Area" localSheetId="0">'HAZİRAN LİSANS'!$A$1:$K$104</definedName>
    <definedName name="_xlnm.Print_Area" localSheetId="1">'HAZİRAN MYO'!$A$1:$N$39</definedName>
    <definedName name="_xlnm.Print_Area" localSheetId="2">'HAZİRAN SHMYO'!$A$3:$N$19</definedName>
  </definedNames>
  <calcPr calcId="145621"/>
</workbook>
</file>

<file path=xl/calcChain.xml><?xml version="1.0" encoding="utf-8"?>
<calcChain xmlns="http://schemas.openxmlformats.org/spreadsheetml/2006/main">
  <c r="M70" i="5" l="1"/>
  <c r="L70" i="5"/>
  <c r="B70" i="5"/>
  <c r="N70" i="5"/>
  <c r="C70" i="5"/>
  <c r="D70" i="5"/>
  <c r="E70" i="5"/>
  <c r="F70" i="5"/>
  <c r="G70" i="5"/>
  <c r="H70" i="5"/>
  <c r="I70" i="5"/>
  <c r="J70" i="5"/>
  <c r="M69" i="5"/>
  <c r="B69" i="5"/>
  <c r="M68" i="5"/>
  <c r="B68" i="5"/>
  <c r="K68" i="5"/>
  <c r="L68" i="5"/>
  <c r="M63" i="5"/>
  <c r="L63" i="5"/>
  <c r="B63" i="5"/>
  <c r="M62" i="5"/>
  <c r="L62" i="5"/>
  <c r="B62" i="5"/>
  <c r="M61" i="5"/>
  <c r="L61" i="5"/>
  <c r="M56" i="5"/>
  <c r="L56" i="5"/>
  <c r="B56" i="5"/>
  <c r="M55" i="5"/>
  <c r="B55" i="5"/>
  <c r="M54" i="5"/>
  <c r="B54" i="5"/>
  <c r="K54" i="5"/>
  <c r="M49" i="5"/>
  <c r="L49" i="5"/>
  <c r="B49" i="5"/>
  <c r="M48" i="5"/>
  <c r="L48" i="5"/>
  <c r="B48" i="5"/>
  <c r="M47" i="5"/>
  <c r="L47" i="5"/>
  <c r="M42" i="5"/>
  <c r="L42" i="5"/>
  <c r="B42" i="5"/>
  <c r="M41" i="5"/>
  <c r="B41" i="5"/>
  <c r="M40" i="5"/>
  <c r="B40" i="5"/>
  <c r="K40" i="5"/>
  <c r="M35" i="5"/>
  <c r="L35" i="5"/>
  <c r="B35" i="5"/>
  <c r="M34" i="5"/>
  <c r="L34" i="5"/>
  <c r="B34" i="5"/>
  <c r="M33" i="5"/>
  <c r="L33" i="5"/>
  <c r="M28" i="5"/>
  <c r="L28" i="5"/>
  <c r="B28" i="5"/>
  <c r="M27" i="5"/>
  <c r="B27" i="5"/>
  <c r="M26" i="5"/>
  <c r="L26" i="5"/>
  <c r="M21" i="5"/>
  <c r="L21" i="5"/>
  <c r="B21" i="5"/>
  <c r="M20" i="5"/>
  <c r="L20" i="5"/>
  <c r="B20" i="5"/>
  <c r="M19" i="5"/>
  <c r="L19" i="5"/>
  <c r="M15" i="5"/>
  <c r="B15" i="5"/>
  <c r="M14" i="5"/>
  <c r="L14" i="5"/>
  <c r="B14" i="5"/>
  <c r="M13" i="5"/>
  <c r="L13" i="5"/>
  <c r="M9" i="5"/>
  <c r="L9" i="5"/>
  <c r="B9" i="5"/>
  <c r="M8" i="5"/>
  <c r="L8" i="5"/>
  <c r="B8" i="5"/>
  <c r="M7" i="5"/>
  <c r="L7" i="5"/>
  <c r="N69" i="5"/>
  <c r="C69" i="5"/>
  <c r="D69" i="5"/>
  <c r="E69" i="5"/>
  <c r="F69" i="5"/>
  <c r="N15" i="5"/>
  <c r="C15" i="5"/>
  <c r="B7" i="5"/>
  <c r="K7" i="5"/>
  <c r="B13" i="5"/>
  <c r="K13" i="5"/>
  <c r="N41" i="5"/>
  <c r="C41" i="5"/>
  <c r="K41" i="5"/>
  <c r="N55" i="5"/>
  <c r="C55" i="5"/>
  <c r="D55" i="5"/>
  <c r="B19" i="5"/>
  <c r="K19" i="5"/>
  <c r="B26" i="5"/>
  <c r="K26" i="5"/>
  <c r="O26" i="5"/>
  <c r="N27" i="5"/>
  <c r="C27" i="5"/>
  <c r="D27" i="5"/>
  <c r="E27" i="5"/>
  <c r="F27" i="5"/>
  <c r="N28" i="5"/>
  <c r="C28" i="5"/>
  <c r="D28" i="5"/>
  <c r="E28" i="5"/>
  <c r="F28" i="5"/>
  <c r="G28" i="5"/>
  <c r="H28" i="5"/>
  <c r="I28" i="5"/>
  <c r="J28" i="5"/>
  <c r="N42" i="5"/>
  <c r="C42" i="5"/>
  <c r="D42" i="5"/>
  <c r="E42" i="5"/>
  <c r="F42" i="5"/>
  <c r="G42" i="5"/>
  <c r="H42" i="5"/>
  <c r="I42" i="5"/>
  <c r="J42" i="5"/>
  <c r="N56" i="5"/>
  <c r="C56" i="5"/>
  <c r="D56" i="5"/>
  <c r="E56" i="5"/>
  <c r="F56" i="5"/>
  <c r="G56" i="5"/>
  <c r="H56" i="5"/>
  <c r="I56" i="5"/>
  <c r="J56" i="5"/>
  <c r="N63" i="5"/>
  <c r="C63" i="5"/>
  <c r="D63" i="5"/>
  <c r="E63" i="5"/>
  <c r="F63" i="5"/>
  <c r="G63" i="5"/>
  <c r="H63" i="5"/>
  <c r="I63" i="5"/>
  <c r="J63" i="5"/>
  <c r="L69" i="5"/>
  <c r="D15" i="5"/>
  <c r="E15" i="5"/>
  <c r="F15" i="5"/>
  <c r="G15" i="5"/>
  <c r="H15" i="5"/>
  <c r="I15" i="5"/>
  <c r="J15" i="5"/>
  <c r="K15" i="5"/>
  <c r="D41" i="5"/>
  <c r="E41" i="5"/>
  <c r="F41" i="5"/>
  <c r="N8" i="5"/>
  <c r="C8" i="5"/>
  <c r="D8" i="5"/>
  <c r="E8" i="5"/>
  <c r="F8" i="5"/>
  <c r="N20" i="5"/>
  <c r="C20" i="5"/>
  <c r="D20" i="5"/>
  <c r="E20" i="5"/>
  <c r="F20" i="5"/>
  <c r="N9" i="5"/>
  <c r="C9" i="5"/>
  <c r="L15" i="5"/>
  <c r="N21" i="5"/>
  <c r="C21" i="5"/>
  <c r="L27" i="5"/>
  <c r="K28" i="5"/>
  <c r="B33" i="5"/>
  <c r="K33" i="5"/>
  <c r="N34" i="5"/>
  <c r="C34" i="5"/>
  <c r="L40" i="5"/>
  <c r="L41" i="5"/>
  <c r="K42" i="5"/>
  <c r="B47" i="5"/>
  <c r="K47" i="5"/>
  <c r="N48" i="5"/>
  <c r="C48" i="5"/>
  <c r="L54" i="5"/>
  <c r="L55" i="5"/>
  <c r="B61" i="5"/>
  <c r="K61" i="5"/>
  <c r="N62" i="5"/>
  <c r="C62" i="5"/>
  <c r="D62" i="5"/>
  <c r="E62" i="5"/>
  <c r="F62" i="5"/>
  <c r="K70" i="5"/>
  <c r="N35" i="5"/>
  <c r="C35" i="5"/>
  <c r="D35" i="5"/>
  <c r="E35" i="5"/>
  <c r="F35" i="5"/>
  <c r="G35" i="5"/>
  <c r="H35" i="5"/>
  <c r="I35" i="5"/>
  <c r="J35" i="5"/>
  <c r="N49" i="5"/>
  <c r="C49" i="5"/>
  <c r="D49" i="5"/>
  <c r="E49" i="5"/>
  <c r="F49" i="5"/>
  <c r="G49" i="5"/>
  <c r="H49" i="5"/>
  <c r="I49" i="5"/>
  <c r="J49" i="5"/>
  <c r="N14" i="5"/>
  <c r="C14" i="5"/>
  <c r="D14" i="5"/>
  <c r="E14" i="5"/>
  <c r="F14" i="5"/>
  <c r="E55" i="5"/>
  <c r="F55" i="5"/>
  <c r="K55" i="5"/>
  <c r="K56" i="5"/>
  <c r="K63" i="5"/>
  <c r="D34" i="5"/>
  <c r="E34" i="5"/>
  <c r="F34" i="5"/>
  <c r="D21" i="5"/>
  <c r="E21" i="5"/>
  <c r="F21" i="5"/>
  <c r="G21" i="5"/>
  <c r="H21" i="5"/>
  <c r="I21" i="5"/>
  <c r="J21" i="5"/>
  <c r="K35" i="5"/>
  <c r="K14" i="5"/>
  <c r="K62" i="5"/>
  <c r="K27" i="5"/>
  <c r="K20" i="5"/>
  <c r="K8" i="5"/>
  <c r="D9" i="5"/>
  <c r="E9" i="5"/>
  <c r="F9" i="5"/>
  <c r="G9" i="5"/>
  <c r="H9" i="5"/>
  <c r="I9" i="5"/>
  <c r="J9" i="5"/>
  <c r="D48" i="5"/>
  <c r="E48" i="5"/>
  <c r="F48" i="5"/>
  <c r="K49" i="5"/>
  <c r="K69" i="5"/>
  <c r="K9" i="5"/>
  <c r="K21" i="5"/>
  <c r="K48" i="5"/>
  <c r="K34" i="5"/>
  <c r="B31" i="2"/>
  <c r="B30" i="2"/>
  <c r="B24" i="2"/>
  <c r="B23" i="2"/>
  <c r="B16" i="2"/>
  <c r="B10" i="2"/>
  <c r="B9" i="2"/>
  <c r="M97" i="1"/>
  <c r="M96" i="1"/>
  <c r="L96" i="1"/>
  <c r="M95" i="1"/>
  <c r="M90" i="1"/>
  <c r="N90" i="1"/>
  <c r="C90" i="1"/>
  <c r="M89" i="1"/>
  <c r="L89" i="1"/>
  <c r="M88" i="1"/>
  <c r="M83" i="1"/>
  <c r="N83" i="1"/>
  <c r="C83" i="1"/>
  <c r="D83" i="1"/>
  <c r="E83" i="1"/>
  <c r="F83" i="1"/>
  <c r="G83" i="1"/>
  <c r="H83" i="1"/>
  <c r="I83" i="1"/>
  <c r="J83" i="1"/>
  <c r="M82" i="1"/>
  <c r="M81" i="1"/>
  <c r="N97" i="1"/>
  <c r="C97" i="1"/>
  <c r="D97" i="1"/>
  <c r="E97" i="1"/>
  <c r="F97" i="1"/>
  <c r="G97" i="1"/>
  <c r="H97" i="1"/>
  <c r="I97" i="1"/>
  <c r="J97" i="1"/>
  <c r="B97" i="1"/>
  <c r="B96" i="1"/>
  <c r="L95" i="1"/>
  <c r="B95" i="1"/>
  <c r="K95" i="1"/>
  <c r="B90" i="1"/>
  <c r="N89" i="1"/>
  <c r="C89" i="1"/>
  <c r="D89" i="1"/>
  <c r="E89" i="1"/>
  <c r="F89" i="1"/>
  <c r="B89" i="1"/>
  <c r="B88" i="1"/>
  <c r="K88" i="1"/>
  <c r="L88" i="1"/>
  <c r="B83" i="1"/>
  <c r="L82" i="1"/>
  <c r="B82" i="1"/>
  <c r="L81" i="1"/>
  <c r="B81" i="1"/>
  <c r="K81" i="1"/>
  <c r="B73" i="1"/>
  <c r="B72" i="1"/>
  <c r="B66" i="1"/>
  <c r="B65" i="1"/>
  <c r="B59" i="1"/>
  <c r="B58" i="1"/>
  <c r="B52" i="1"/>
  <c r="B51" i="1"/>
  <c r="B45" i="1"/>
  <c r="B44" i="1"/>
  <c r="B38" i="1"/>
  <c r="B37" i="1"/>
  <c r="B31" i="1"/>
  <c r="B30" i="1"/>
  <c r="B24" i="1"/>
  <c r="B23" i="1"/>
  <c r="B17" i="1"/>
  <c r="B16" i="1"/>
  <c r="B9" i="1"/>
  <c r="B8" i="1"/>
  <c r="K97" i="1"/>
  <c r="K89" i="1"/>
  <c r="L90" i="1"/>
  <c r="K83" i="1"/>
  <c r="D90" i="1"/>
  <c r="E90" i="1"/>
  <c r="F90" i="1"/>
  <c r="G90" i="1"/>
  <c r="H90" i="1"/>
  <c r="I90" i="1"/>
  <c r="J90" i="1"/>
  <c r="N82" i="1"/>
  <c r="C82" i="1"/>
  <c r="D82" i="1"/>
  <c r="E82" i="1"/>
  <c r="F82" i="1"/>
  <c r="N96" i="1"/>
  <c r="C96" i="1"/>
  <c r="D96" i="1"/>
  <c r="E96" i="1"/>
  <c r="F96" i="1"/>
  <c r="L83" i="1"/>
  <c r="L97" i="1"/>
  <c r="M11" i="4"/>
  <c r="L11" i="4"/>
  <c r="M10" i="4"/>
  <c r="L10" i="4"/>
  <c r="M9" i="4"/>
  <c r="L9" i="4"/>
  <c r="M31" i="2"/>
  <c r="L31" i="2"/>
  <c r="N30" i="2"/>
  <c r="C30" i="2"/>
  <c r="M30" i="2"/>
  <c r="L30" i="2"/>
  <c r="M29" i="2"/>
  <c r="M24" i="2"/>
  <c r="M23" i="2"/>
  <c r="M22" i="2"/>
  <c r="M17" i="2"/>
  <c r="M16" i="2"/>
  <c r="M15" i="2"/>
  <c r="M10" i="2"/>
  <c r="L10" i="2"/>
  <c r="M9" i="2"/>
  <c r="L9" i="2"/>
  <c r="M8" i="2"/>
  <c r="M73" i="1"/>
  <c r="L73" i="1"/>
  <c r="M72" i="1"/>
  <c r="L72" i="1"/>
  <c r="M71" i="1"/>
  <c r="M66" i="1"/>
  <c r="L66" i="1"/>
  <c r="M65" i="1"/>
  <c r="L65" i="1"/>
  <c r="M64" i="1"/>
  <c r="M59" i="1"/>
  <c r="L59" i="1"/>
  <c r="M58" i="1"/>
  <c r="L58" i="1"/>
  <c r="M57" i="1"/>
  <c r="M52" i="1"/>
  <c r="L52" i="1"/>
  <c r="M51" i="1"/>
  <c r="L51" i="1"/>
  <c r="M50" i="1"/>
  <c r="M45" i="1"/>
  <c r="L45" i="1"/>
  <c r="M44" i="1"/>
  <c r="L44" i="1"/>
  <c r="M43" i="1"/>
  <c r="M38" i="1"/>
  <c r="L38" i="1"/>
  <c r="M37" i="1"/>
  <c r="L37" i="1"/>
  <c r="M36" i="1"/>
  <c r="M31" i="1"/>
  <c r="L31" i="1"/>
  <c r="M30" i="1"/>
  <c r="L30" i="1"/>
  <c r="M29" i="1"/>
  <c r="M24" i="1"/>
  <c r="L24" i="1"/>
  <c r="M23" i="1"/>
  <c r="L23" i="1"/>
  <c r="M22" i="1"/>
  <c r="M17" i="1"/>
  <c r="L17" i="1"/>
  <c r="M16" i="1"/>
  <c r="L16" i="1"/>
  <c r="M15" i="1"/>
  <c r="M9" i="1"/>
  <c r="L9" i="1"/>
  <c r="M8" i="1"/>
  <c r="L8" i="1"/>
  <c r="M7" i="1"/>
  <c r="B15" i="2"/>
  <c r="K15" i="2"/>
  <c r="L15" i="2"/>
  <c r="N23" i="2"/>
  <c r="C23" i="2"/>
  <c r="L23" i="2"/>
  <c r="N16" i="2"/>
  <c r="C16" i="2"/>
  <c r="L16" i="2"/>
  <c r="N24" i="2"/>
  <c r="C24" i="2"/>
  <c r="L24" i="2"/>
  <c r="B29" i="2"/>
  <c r="K29" i="2"/>
  <c r="L29" i="2"/>
  <c r="N31" i="2"/>
  <c r="C31" i="2"/>
  <c r="L8" i="2"/>
  <c r="B8" i="2"/>
  <c r="K8" i="2"/>
  <c r="D30" i="2"/>
  <c r="E30" i="2"/>
  <c r="F30" i="2"/>
  <c r="N17" i="2"/>
  <c r="C17" i="2"/>
  <c r="L17" i="2"/>
  <c r="N10" i="2"/>
  <c r="C10" i="2"/>
  <c r="B22" i="2"/>
  <c r="K22" i="2"/>
  <c r="L22" i="2"/>
  <c r="K82" i="1"/>
  <c r="K96" i="1"/>
  <c r="K90" i="1"/>
  <c r="L50" i="1"/>
  <c r="B50" i="1"/>
  <c r="K50" i="1"/>
  <c r="L15" i="1"/>
  <c r="B15" i="1"/>
  <c r="K15" i="1"/>
  <c r="B71" i="1"/>
  <c r="K71" i="1"/>
  <c r="L71" i="1"/>
  <c r="B7" i="1"/>
  <c r="K7" i="1"/>
  <c r="L7" i="1"/>
  <c r="B36" i="1"/>
  <c r="K36" i="1"/>
  <c r="L36" i="1"/>
  <c r="B64" i="1"/>
  <c r="K64" i="1"/>
  <c r="L64" i="1"/>
  <c r="L29" i="1"/>
  <c r="B29" i="1"/>
  <c r="K29" i="1"/>
  <c r="B57" i="1"/>
  <c r="K57" i="1"/>
  <c r="L57" i="1"/>
  <c r="L22" i="1"/>
  <c r="B22" i="1"/>
  <c r="K22" i="1"/>
  <c r="L43" i="1"/>
  <c r="B43" i="1"/>
  <c r="K43" i="1"/>
  <c r="N9" i="2"/>
  <c r="C9" i="2"/>
  <c r="D17" i="2"/>
  <c r="E17" i="2"/>
  <c r="F17" i="2"/>
  <c r="G17" i="2"/>
  <c r="H17" i="2"/>
  <c r="I17" i="2"/>
  <c r="J17" i="2"/>
  <c r="D9" i="2"/>
  <c r="E9" i="2"/>
  <c r="F9" i="2"/>
  <c r="K9" i="2"/>
  <c r="D31" i="2"/>
  <c r="E31" i="2"/>
  <c r="F31" i="2"/>
  <c r="G31" i="2"/>
  <c r="H31" i="2"/>
  <c r="I31" i="2"/>
  <c r="J31" i="2"/>
  <c r="D24" i="2"/>
  <c r="E24" i="2"/>
  <c r="F24" i="2"/>
  <c r="G24" i="2"/>
  <c r="H24" i="2"/>
  <c r="I24" i="2"/>
  <c r="J24" i="2"/>
  <c r="K24" i="2"/>
  <c r="D23" i="2"/>
  <c r="E23" i="2"/>
  <c r="F23" i="2"/>
  <c r="D10" i="2"/>
  <c r="E10" i="2"/>
  <c r="F10" i="2"/>
  <c r="G10" i="2"/>
  <c r="H10" i="2"/>
  <c r="I10" i="2"/>
  <c r="J10" i="2"/>
  <c r="K30" i="2"/>
  <c r="D16" i="2"/>
  <c r="E16" i="2"/>
  <c r="F16" i="2"/>
  <c r="K16" i="2"/>
  <c r="K10" i="2"/>
  <c r="K23" i="2"/>
  <c r="K31" i="2"/>
  <c r="K17" i="2"/>
  <c r="N73" i="1"/>
  <c r="C73" i="1"/>
  <c r="N72" i="1"/>
  <c r="C72" i="1"/>
  <c r="D72" i="1"/>
  <c r="E72" i="1"/>
  <c r="F72" i="1"/>
  <c r="K72" i="1"/>
  <c r="D73" i="1"/>
  <c r="E73" i="1"/>
  <c r="F73" i="1"/>
  <c r="G73" i="1"/>
  <c r="H73" i="1"/>
  <c r="I73" i="1"/>
  <c r="J73" i="1"/>
  <c r="B11" i="4"/>
  <c r="N11" i="4"/>
  <c r="B10" i="4"/>
  <c r="N10" i="4"/>
  <c r="K73" i="1"/>
  <c r="C11" i="4"/>
  <c r="D11" i="4"/>
  <c r="E11" i="4"/>
  <c r="F11" i="4"/>
  <c r="G11" i="4"/>
  <c r="H11" i="4"/>
  <c r="I11" i="4"/>
  <c r="J11" i="4"/>
  <c r="B9" i="4"/>
  <c r="K9" i="4"/>
  <c r="C10" i="4"/>
  <c r="D10" i="4"/>
  <c r="E10" i="4"/>
  <c r="F10" i="4"/>
  <c r="N66" i="1"/>
  <c r="C66" i="1"/>
  <c r="N65" i="1"/>
  <c r="C65" i="1"/>
  <c r="N59" i="1"/>
  <c r="C59" i="1"/>
  <c r="N58" i="1"/>
  <c r="C58" i="1"/>
  <c r="N52" i="1"/>
  <c r="C52" i="1"/>
  <c r="N51" i="1"/>
  <c r="C51" i="1"/>
  <c r="N45" i="1"/>
  <c r="C45" i="1"/>
  <c r="N44" i="1"/>
  <c r="C44" i="1"/>
  <c r="N38" i="1"/>
  <c r="C38" i="1"/>
  <c r="N31" i="1"/>
  <c r="C31" i="1"/>
  <c r="N30" i="1"/>
  <c r="C30" i="1"/>
  <c r="N24" i="1"/>
  <c r="C24" i="1"/>
  <c r="N23" i="1"/>
  <c r="C23" i="1"/>
  <c r="N17" i="1"/>
  <c r="C17" i="1"/>
  <c r="N16" i="1"/>
  <c r="C16" i="1"/>
  <c r="N9" i="1"/>
  <c r="C9" i="1"/>
  <c r="N8" i="1"/>
  <c r="C8" i="1"/>
  <c r="D8" i="1"/>
  <c r="E8" i="1"/>
  <c r="F8" i="1"/>
  <c r="D23" i="1"/>
  <c r="E23" i="1"/>
  <c r="F23" i="1"/>
  <c r="K23" i="1"/>
  <c r="D38" i="1"/>
  <c r="E38" i="1"/>
  <c r="F38" i="1"/>
  <c r="G38" i="1"/>
  <c r="H38" i="1"/>
  <c r="I38" i="1"/>
  <c r="J38" i="1"/>
  <c r="D52" i="1"/>
  <c r="E52" i="1"/>
  <c r="F52" i="1"/>
  <c r="G52" i="1"/>
  <c r="H52" i="1"/>
  <c r="I52" i="1"/>
  <c r="J52" i="1"/>
  <c r="K52" i="1"/>
  <c r="D66" i="1"/>
  <c r="E66" i="1"/>
  <c r="F66" i="1"/>
  <c r="G66" i="1"/>
  <c r="H66" i="1"/>
  <c r="I66" i="1"/>
  <c r="J66" i="1"/>
  <c r="D9" i="1"/>
  <c r="E9" i="1"/>
  <c r="F9" i="1"/>
  <c r="G9" i="1"/>
  <c r="H9" i="1"/>
  <c r="I9" i="1"/>
  <c r="J9" i="1"/>
  <c r="K9" i="1"/>
  <c r="D24" i="1"/>
  <c r="E24" i="1"/>
  <c r="F24" i="1"/>
  <c r="G24" i="1"/>
  <c r="H24" i="1"/>
  <c r="I24" i="1"/>
  <c r="J24" i="1"/>
  <c r="D44" i="1"/>
  <c r="E44" i="1"/>
  <c r="F44" i="1"/>
  <c r="K44" i="1"/>
  <c r="D58" i="1"/>
  <c r="E58" i="1"/>
  <c r="F58" i="1"/>
  <c r="D16" i="1"/>
  <c r="E16" i="1"/>
  <c r="F16" i="1"/>
  <c r="K16" i="1"/>
  <c r="D30" i="1"/>
  <c r="E30" i="1"/>
  <c r="F30" i="1"/>
  <c r="D45" i="1"/>
  <c r="E45" i="1"/>
  <c r="F45" i="1"/>
  <c r="G45" i="1"/>
  <c r="H45" i="1"/>
  <c r="I45" i="1"/>
  <c r="J45" i="1"/>
  <c r="K45" i="1"/>
  <c r="D59" i="1"/>
  <c r="E59" i="1"/>
  <c r="F59" i="1"/>
  <c r="G59" i="1"/>
  <c r="H59" i="1"/>
  <c r="I59" i="1"/>
  <c r="J59" i="1"/>
  <c r="D17" i="1"/>
  <c r="E17" i="1"/>
  <c r="F17" i="1"/>
  <c r="G17" i="1"/>
  <c r="H17" i="1"/>
  <c r="I17" i="1"/>
  <c r="J17" i="1"/>
  <c r="K17" i="1"/>
  <c r="D31" i="1"/>
  <c r="E31" i="1"/>
  <c r="F31" i="1"/>
  <c r="G31" i="1"/>
  <c r="H31" i="1"/>
  <c r="I31" i="1"/>
  <c r="J31" i="1"/>
  <c r="D51" i="1"/>
  <c r="E51" i="1"/>
  <c r="F51" i="1"/>
  <c r="K51" i="1"/>
  <c r="D65" i="1"/>
  <c r="E65" i="1"/>
  <c r="F65" i="1"/>
  <c r="N37" i="1"/>
  <c r="C37" i="1"/>
  <c r="K11" i="4"/>
  <c r="K10" i="4"/>
  <c r="D37" i="1"/>
  <c r="E37" i="1"/>
  <c r="F37" i="1"/>
  <c r="K37" i="1"/>
  <c r="K65" i="1"/>
  <c r="K31" i="1"/>
  <c r="K59" i="1"/>
  <c r="K30" i="1"/>
  <c r="K58" i="1"/>
  <c r="K24" i="1"/>
  <c r="K66" i="1"/>
  <c r="K38" i="1"/>
  <c r="K8" i="1"/>
</calcChain>
</file>

<file path=xl/sharedStrings.xml><?xml version="1.0" encoding="utf-8"?>
<sst xmlns="http://schemas.openxmlformats.org/spreadsheetml/2006/main" count="451" uniqueCount="80">
  <si>
    <t>PEŞİN</t>
  </si>
  <si>
    <t>TEMMUZ</t>
  </si>
  <si>
    <t>AĞUSTOS</t>
  </si>
  <si>
    <t>EYLÜL</t>
  </si>
  <si>
    <t>EKİM</t>
  </si>
  <si>
    <t>KASIM</t>
  </si>
  <si>
    <t>TOPLAM</t>
  </si>
  <si>
    <t>PLAN 1</t>
  </si>
  <si>
    <t>PLAN 2</t>
  </si>
  <si>
    <t>Spor Yönetimi Bölümü</t>
  </si>
  <si>
    <t>KDV oranı %8'dir.</t>
  </si>
  <si>
    <t>Tamamının peşin ödendiği durumlarda ve peşinat ödemelerinde kredi kartı ile ödeme yapılırsa %1 komisyon alınır.</t>
  </si>
  <si>
    <t>Okulumuzda geçerli olan kredi kartları : Maximum kart, Bonus card, World card, Cardfinans, Axess card (ve diğer akbank kartları)</t>
  </si>
  <si>
    <t>Banka ile kredili mevduat hesabı (KMH) anlaşması yapılması durumunda banka, gelir belgesi, ikametgah belgesi ve nüfus cüzdanı kopyası</t>
  </si>
  <si>
    <t>isteyebilir.</t>
  </si>
  <si>
    <t>Pilotaj</t>
  </si>
  <si>
    <t>Tıp Fakültesi</t>
  </si>
  <si>
    <t>Diş Hekimliği Fakültesi</t>
  </si>
  <si>
    <t>Konservatuvar</t>
  </si>
  <si>
    <t>Uygulamalı Bilimler Y.Okulu (Spor b.hariç),İşletme ve Yönetim Bilimleri Fakültesi</t>
  </si>
  <si>
    <t>Psikoloji Bölümü, Mühendislik Fakültesi, Hukuk Fakültesi, Mimarlık (İngilizce ve Türkçe)</t>
  </si>
  <si>
    <t>paraf card ve advantage card'dır.</t>
  </si>
  <si>
    <t xml:space="preserve">isteyebilir. E-devlet şifresi gerekmektedir. </t>
  </si>
  <si>
    <t>ARALIK</t>
  </si>
  <si>
    <t>OCAK</t>
  </si>
  <si>
    <t>ŞUBAT</t>
  </si>
  <si>
    <t>2005-2006-2007-2008 GİRİŞLİ ÖĞRENCİLER (37.700+kdv)</t>
  </si>
  <si>
    <t>2009 - 2010 - 2011  - 2012 GİRİŞLİ ÖĞRENCİLER (37.700+kdv)</t>
  </si>
  <si>
    <t>2009 - 2010 - 2011 - 2012 GİRİŞLİ ÖĞRENCİLER (39.000 + kdv)</t>
  </si>
  <si>
    <t>2009 - 2010 - 2011 - 2012 GİRİŞLİ ÖĞRENCİLER (42.300+ kdv)</t>
  </si>
  <si>
    <t>2009 - 2010  - 2011 - 2012 GİRİŞLİ ÖĞRENCİLER (31.700+ kdv)</t>
  </si>
  <si>
    <t>2009 -2010 - 2011 GİRİŞLİ ÖĞRENCİLER (25.000 + kdv)</t>
  </si>
  <si>
    <t>2013 - 2014 - 2015 - 2016 - 2017 GİRİŞLİ ÖĞRENCİLER (42.000+kdv)</t>
  </si>
  <si>
    <t>2013 - 2014 - 2015 - 2016 - 2017 GİRİŞLİ ÖĞRENCİLER (45.500 +kdv)</t>
  </si>
  <si>
    <t>2013- 2014-2015 - 2016  - 2017 GİRİŞLİ ÖĞRENCİLER (35.400+kdv)</t>
  </si>
  <si>
    <t>2013- 2014 - 2015 GİRİŞLİ ÖĞRENCİLER (77.440+kdv)</t>
  </si>
  <si>
    <t>PİLOTAJ 2016 GİRİŞLİ ÖĞRENCİLER (42.000TL + KDV eğitim ücreti, 10.800 Euro + KDV uçuş okulu ücreti)</t>
  </si>
  <si>
    <t>2014 - 2015 - 2016 - 2017 GİRİŞLİ ÖĞRENCİLER (64.900+kdv)</t>
  </si>
  <si>
    <t>2014 - 2015 - 2016 - 2017 GİRİŞLİ ÖĞRENCİLER (60.720+kdv)</t>
  </si>
  <si>
    <t>2015 - 2016 2017 GİRİŞLİ ÖĞRENCİLER (33.000+kdv)</t>
  </si>
  <si>
    <t xml:space="preserve"> İNGİLİZCE BÖLÜMLER (22.100 TL+KDV)</t>
  </si>
  <si>
    <t>ÖRGÜN VE İKİNCİ ÖĞRETİM ÖĞRETİM ( 20.750 + KDV)</t>
  </si>
  <si>
    <t>UZAKTAN EĞİTİM YEREL YÖNETİMLER (5.995TL + KDV)</t>
  </si>
  <si>
    <t>UZAKTAN EĞİTİM İŞ SAĞLIĞI GÜVENLİĞİ (9.680 TL + KDV)</t>
  </si>
  <si>
    <t xml:space="preserve"> 2013 - 2014 - 2015 - 2016 - 2017  GİRİŞLİ ÖĞRENCİLER  (22.500+ KDV)</t>
  </si>
  <si>
    <t>Mütercim Tercümanlıklar, Sosyoloji, Matematik, Sanat Tasarım ve Mim. Fakült. (Mimarlıklar hariç), 2012 Grş. Fizik Tedavi reh.,Eğitim Fak.,Sağlık Yön.</t>
  </si>
  <si>
    <t>Psikoloji Bölümü, Mühendislik Fakültesi, Hukuk Fakültesi, Mimarlık Bölümleri ( İng. ve Türk.)</t>
  </si>
  <si>
    <t>Sağlık Bilimleri Yüksek Okulu (Sağlık Yön. Ve 2012 Grş.Fizik tedavi Hariç)</t>
  </si>
  <si>
    <t>İnsan ve Toplum Bilimleri Fakült. (psikoloji hariç), İşletme ve Yönetim Bilimleri Fakült., Eğitim Fakültesi, Sanat Tasarım ve Mimarlık Fakült. (Mimarlık bölümleri hariç), Sağlık Bilimleri Fakült. (Çocuk Gelişimi ve Hemşirelik hariç) Uygulamalı Bilimler Y.O. (Pilotaj ve Spor Yönetimi hariç)</t>
  </si>
  <si>
    <t>Sağlık Bilimleri Fak. (Hemşirelik, Çocuk Gelişimi),  Spor Yönetimi</t>
  </si>
  <si>
    <t>PİLOTAJ 2017 GİRİŞLİ ÖĞRENCİLER (42.000TL + KDV eğitim ücreti, 13.000 Euro + KDV uçuş okulu ücreti)</t>
  </si>
  <si>
    <t>Peşin Ödemelerde açıklamaya öğrenci adı soyadı belirtilecektir</t>
  </si>
  <si>
    <t>VAKIFBANK A.Ş. KADIKÖY ŞUBESİ</t>
  </si>
  <si>
    <t>LİSANS</t>
  </si>
  <si>
    <t>TR73 0001 5001 5800 7299 0036 06</t>
  </si>
  <si>
    <t>MESLEK YÜKSEK OKULU</t>
  </si>
  <si>
    <t>ERKEN KAYIT YENİLEME MESLEK YÜKSEK OKULU ÖDEME PLANLARI (KDV HARİÇ)      01-30 HAZİRAN 2018 geçerli fiyatlar</t>
  </si>
  <si>
    <t>MYO</t>
  </si>
  <si>
    <t>TR44 0001 5001 5800 7299 0036 43</t>
  </si>
  <si>
    <t>SHMYO</t>
  </si>
  <si>
    <t>TR62 0001 5001 5800 7302 2071 32</t>
  </si>
  <si>
    <t>ERKEN KAYIT YENİLEME SAĞLIK HİZMETLERİ MESLEK YÜKSEKOKULU ÖDEME PLANLARI   (KDV HARİÇ)    01-30 HAZİRAN 2018  geçerli fiyatlar</t>
  </si>
  <si>
    <t>ERKEN KAYIT YENİLEME LİSANS ÖDEME PLANLARI (KDV HARİÇ) 01-30 HAZİRAN 2018 geçerli fiyatlar</t>
  </si>
  <si>
    <t>MART</t>
  </si>
  <si>
    <t>NİSAN</t>
  </si>
  <si>
    <t>MAYIS</t>
  </si>
  <si>
    <t>HAZİRAN</t>
  </si>
  <si>
    <t>YURT KAYIT YENİLEME ÖDEME PLANLARI (KDV HARİÇ) 01-30 HAZİRAN 2018  geçerli fiyatlar</t>
  </si>
  <si>
    <t xml:space="preserve">YURT </t>
  </si>
  <si>
    <t>TR82 0001 5001 5800 7299 0036 38</t>
  </si>
  <si>
    <t>C TİPİ  4 KİŞİLİK ODA  (MEVCUT YURTLAR 4 KİŞİLİK ODA)  KİŞİ BAŞI İLAN EDİLEN ÜCRET 8.635 TL + KDV</t>
  </si>
  <si>
    <t>C TİPİ  3  KİŞİLİK ODA  (MEVCUT YURTLAR 3 KİŞİLİK ODA)  KİŞİ BAŞI İLAN EDİLEN ÜCRET 10.780 TL + KDV</t>
  </si>
  <si>
    <t>C TİPİ  2 KİŞİLİK ODA  (MEVCUT YURTLAR 2 KİŞİLİK ODA)  KİŞİ BAŞI İLAN EDİLEN ÜCRET 15.620 TL + KDV</t>
  </si>
  <si>
    <t>C TİPİ  1 KİŞİLİK ODA  (MEVCUT YURTLAR 1 KİŞİLİK ODA)  KİŞİ BAŞI İLAN EDİLEN ÜCRET 26.620 TL + KDV</t>
  </si>
  <si>
    <t>D TİPİ  4 KİŞİLİK ODA  (MEVCUT YURTLAR  ZEMİN KAT 4 KİŞİLİK ODA)  KİŞİ BAŞI İLAN EDİLEN ÜCRET 7.920 TL + KDV</t>
  </si>
  <si>
    <t>B TİPİ  4 KİŞİLİK ODA  (MEVCUT YURTLAR ÜST KAT 4 KİŞİLİK ODA)  KİŞİ BAŞI İLAN EDİLEN ÜCRET 9.790 TL + KDV</t>
  </si>
  <si>
    <t>B TİPİ  2 KİŞİLİK ODA  (MEVCUT YURTLAR ÜST KAT 2 KİŞİLİK ODA)  KİŞİ BAŞI İLAN EDİLEN ÜCRET 16.940 TL + KDV</t>
  </si>
  <si>
    <t>B TİPİ  1 KİŞİLİK ODA  (MEVCUT YURTLAR ÜST KAT 1 KİŞİLİK ODA)  KİŞİ BAŞI İLAN EDİLEN ÜCRET 28.270 TL + KDV</t>
  </si>
  <si>
    <t>A TİPİ  2 KİŞİLİK ODA  (MERAL OKAN YURDU 2 KİŞİLİK ODA)  KİŞİ BAŞI İLAN EDİLEN ÜCRET 18.590 TL + KDV</t>
  </si>
  <si>
    <t>A TİPİ  1 KİŞİLİK ODA  (MERAL OKAN YURDU 1 KİŞİLİK ODA)  KİŞİ BAŞI İLAN EDİLEN ÜCRET 31.900 TL + KDV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</si>
</sst>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T_L_-;\-* #,##0.00\ _T_L_-;_-* &quot;-&quot;??\ _T_L_-;_-@_-"/>
    <numFmt numFmtId="164" formatCode="0.0%"/>
  </numFmts>
  <fonts count="8" x14ac:knownFonts="1">
    <font>
      <sz val="11"/>
      <color theme="1"/>
      <name val="Calibri"/>
      <family val="2"/>
      <charset val="162"/>
      <scheme val="minor"/>
    </font>
    <font>
      <sz val="11"/>
      <color indexed="8"/>
      <name val="Calibri"/>
      <family val="2"/>
      <charset val="162"/>
    </font>
    <font>
      <sz val="11"/>
      <color theme="1"/>
      <name val="Calibri"/>
      <family val="2"/>
      <charset val="162"/>
      <scheme val="minor"/>
    </font>
    <font>
      <b/>
      <sz val="14"/>
      <color theme="1"/>
      <name val="Verdana"/>
      <family val="2"/>
      <charset val="162"/>
    </font>
    <font>
      <sz val="10"/>
      <color theme="1"/>
      <name val="Verdana"/>
      <family val="2"/>
      <charset val="162"/>
    </font>
    <font>
      <b/>
      <sz val="10"/>
      <color theme="1"/>
      <name val="Verdana"/>
      <family val="2"/>
      <charset val="162"/>
    </font>
    <font>
      <b/>
      <sz val="11"/>
      <color theme="1"/>
      <name val="Verdana"/>
      <family val="2"/>
      <charset val="162"/>
    </font>
    <font>
      <sz val="11"/>
      <color theme="1"/>
      <name val="Verdana"/>
      <family val="2"/>
      <charset val="16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2" fillId="0" borderId="0" applyFont="0" applyFill="0" applyBorder="0" applyAlignment="0" applyProtection="0"/>
  </cellStyleXfs>
  <cellXfs count="30">
    <xf numFmtId="0" fontId="0" fillId="0" borderId="0" xfId="0"/>
    <xf numFmtId="10" fontId="3" fillId="0" borderId="0" xfId="2" applyNumberFormat="1" applyFont="1" applyAlignment="1">
      <alignment horizontal="center" wrapText="1"/>
    </xf>
    <xf numFmtId="0" fontId="4" fillId="0" borderId="0" xfId="0" applyFont="1"/>
    <xf numFmtId="3" fontId="4" fillId="0" borderId="0" xfId="0" applyNumberFormat="1" applyFont="1" applyAlignment="1">
      <alignment wrapText="1"/>
    </xf>
    <xf numFmtId="10" fontId="4" fillId="0" borderId="0" xfId="2" applyNumberFormat="1" applyFont="1" applyAlignment="1">
      <alignment wrapText="1"/>
    </xf>
    <xf numFmtId="3" fontId="4" fillId="0" borderId="0" xfId="0" applyNumberFormat="1" applyFont="1"/>
    <xf numFmtId="10" fontId="4" fillId="0" borderId="0" xfId="2" applyNumberFormat="1" applyFont="1"/>
    <xf numFmtId="3" fontId="5" fillId="0" borderId="0" xfId="0" applyNumberFormat="1" applyFont="1" applyBorder="1"/>
    <xf numFmtId="10" fontId="5" fillId="0" borderId="0" xfId="2" applyNumberFormat="1" applyFont="1" applyBorder="1"/>
    <xf numFmtId="0" fontId="5" fillId="0" borderId="0" xfId="0" applyFont="1"/>
    <xf numFmtId="3" fontId="5" fillId="0" borderId="1" xfId="0" applyNumberFormat="1" applyFont="1" applyBorder="1"/>
    <xf numFmtId="3" fontId="5" fillId="0" borderId="0" xfId="2" applyNumberFormat="1" applyFont="1" applyBorder="1"/>
    <xf numFmtId="3" fontId="4" fillId="0" borderId="1" xfId="0" applyNumberFormat="1" applyFont="1" applyBorder="1"/>
    <xf numFmtId="9" fontId="4" fillId="0" borderId="0" xfId="2" applyNumberFormat="1" applyFont="1" applyBorder="1"/>
    <xf numFmtId="3" fontId="0" fillId="0" borderId="0" xfId="0" applyNumberFormat="1"/>
    <xf numFmtId="3" fontId="5" fillId="0" borderId="0" xfId="0" applyNumberFormat="1" applyFont="1"/>
    <xf numFmtId="10" fontId="5" fillId="0" borderId="0" xfId="2" applyNumberFormat="1" applyFont="1"/>
    <xf numFmtId="9" fontId="4" fillId="0" borderId="0" xfId="2" applyNumberFormat="1" applyFont="1"/>
    <xf numFmtId="9" fontId="5" fillId="0" borderId="0" xfId="2" applyNumberFormat="1" applyFont="1"/>
    <xf numFmtId="3" fontId="3" fillId="0" borderId="0" xfId="0" applyNumberFormat="1" applyFont="1" applyAlignment="1"/>
    <xf numFmtId="3" fontId="4" fillId="0" borderId="0" xfId="0" applyNumberFormat="1" applyFont="1" applyBorder="1"/>
    <xf numFmtId="3" fontId="5" fillId="0" borderId="2" xfId="0" applyNumberFormat="1" applyFont="1" applyBorder="1"/>
    <xf numFmtId="3" fontId="5" fillId="0" borderId="3" xfId="0" applyNumberFormat="1" applyFont="1" applyBorder="1"/>
    <xf numFmtId="3" fontId="5" fillId="0" borderId="4" xfId="0" applyNumberFormat="1" applyFont="1" applyBorder="1"/>
    <xf numFmtId="164" fontId="4" fillId="0" borderId="0" xfId="2" applyNumberFormat="1" applyFont="1" applyBorder="1"/>
    <xf numFmtId="4" fontId="5" fillId="0" borderId="0" xfId="0" applyNumberFormat="1" applyFont="1"/>
    <xf numFmtId="3" fontId="6" fillId="0" borderId="0" xfId="0" applyNumberFormat="1" applyFont="1"/>
    <xf numFmtId="3" fontId="7" fillId="0" borderId="0" xfId="0" applyNumberFormat="1" applyFont="1"/>
    <xf numFmtId="3" fontId="3" fillId="0" borderId="0" xfId="0" applyNumberFormat="1" applyFont="1" applyAlignment="1">
      <alignment horizontal="center" wrapText="1"/>
    </xf>
    <xf numFmtId="3" fontId="5" fillId="0" borderId="5" xfId="0" applyNumberFormat="1" applyFont="1" applyBorder="1" applyAlignment="1">
      <alignment horizontal="left" wrapText="1"/>
    </xf>
  </cellXfs>
  <cellStyles count="3">
    <cellStyle name="Binlik Ayracı 4" xfId="1"/>
    <cellStyle name="Normal" xfId="0" builtinId="0"/>
    <cellStyle name="Yüzd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110"/>
  <sheetViews>
    <sheetView tabSelected="1" workbookViewId="0">
      <selection activeCell="Q14" sqref="Q14"/>
    </sheetView>
  </sheetViews>
  <sheetFormatPr defaultRowHeight="12.75" x14ac:dyDescent="0.2"/>
  <cols>
    <col min="1" max="1" width="16" style="2" customWidth="1"/>
    <col min="2" max="2" width="16.85546875" style="2" bestFit="1" customWidth="1"/>
    <col min="3" max="4" width="12" style="2" customWidth="1"/>
    <col min="5" max="5" width="11.85546875" style="2" customWidth="1"/>
    <col min="6" max="6" width="11.42578125" style="2" customWidth="1"/>
    <col min="7" max="7" width="10" style="2" customWidth="1"/>
    <col min="8" max="8" width="11.5703125" style="2" customWidth="1"/>
    <col min="9" max="9" width="11.140625" style="2" customWidth="1"/>
    <col min="10" max="10" width="10.85546875" style="2" customWidth="1"/>
    <col min="11" max="11" width="12" style="2" customWidth="1"/>
    <col min="12" max="12" width="9.5703125" style="6" hidden="1" customWidth="1"/>
    <col min="13" max="14" width="0" style="2" hidden="1" customWidth="1"/>
    <col min="15" max="17" width="9.140625" style="2"/>
    <col min="18" max="18" width="11.28515625" style="2" bestFit="1" customWidth="1"/>
    <col min="19" max="16384" width="9.140625" style="2"/>
  </cols>
  <sheetData>
    <row r="2" spans="1:16" ht="33.75" customHeight="1" x14ac:dyDescent="0.25">
      <c r="A2" s="28" t="s">
        <v>62</v>
      </c>
      <c r="B2" s="28"/>
      <c r="C2" s="28"/>
      <c r="D2" s="28"/>
      <c r="E2" s="28"/>
      <c r="F2" s="28"/>
      <c r="G2" s="28"/>
      <c r="H2" s="28"/>
      <c r="I2" s="28"/>
      <c r="J2" s="28"/>
      <c r="K2" s="28"/>
      <c r="L2" s="1"/>
    </row>
    <row r="3" spans="1:16" x14ac:dyDescent="0.2">
      <c r="A3" s="3"/>
      <c r="B3" s="3"/>
      <c r="C3" s="3"/>
      <c r="D3" s="3"/>
      <c r="E3" s="3"/>
      <c r="F3" s="3"/>
      <c r="G3" s="3"/>
      <c r="H3" s="3"/>
      <c r="I3" s="3"/>
      <c r="J3" s="3"/>
      <c r="K3" s="3"/>
      <c r="L3" s="4"/>
    </row>
    <row r="4" spans="1:16" x14ac:dyDescent="0.2">
      <c r="A4" s="5"/>
      <c r="B4" s="5"/>
      <c r="C4" s="5"/>
      <c r="D4" s="5"/>
      <c r="E4" s="5"/>
      <c r="F4" s="5"/>
      <c r="G4" s="5"/>
      <c r="H4" s="5"/>
      <c r="I4" s="5"/>
      <c r="J4" s="5"/>
      <c r="K4" s="5"/>
    </row>
    <row r="5" spans="1:16" s="9" customFormat="1" ht="13.5" customHeight="1" x14ac:dyDescent="0.2">
      <c r="A5" s="7" t="s">
        <v>26</v>
      </c>
      <c r="B5" s="7"/>
      <c r="C5" s="7"/>
      <c r="D5" s="7"/>
      <c r="E5" s="7"/>
      <c r="F5" s="7"/>
      <c r="G5" s="7"/>
      <c r="H5" s="7"/>
      <c r="I5" s="7"/>
      <c r="J5" s="7"/>
      <c r="K5" s="7"/>
      <c r="L5" s="8"/>
    </row>
    <row r="6" spans="1:16" s="9" customFormat="1" x14ac:dyDescent="0.2">
      <c r="A6" s="10"/>
      <c r="B6" s="10" t="s">
        <v>0</v>
      </c>
      <c r="C6" s="10" t="s">
        <v>1</v>
      </c>
      <c r="D6" s="10" t="s">
        <v>2</v>
      </c>
      <c r="E6" s="10" t="s">
        <v>3</v>
      </c>
      <c r="F6" s="10" t="s">
        <v>4</v>
      </c>
      <c r="G6" s="10" t="s">
        <v>5</v>
      </c>
      <c r="H6" s="10" t="s">
        <v>23</v>
      </c>
      <c r="I6" s="10" t="s">
        <v>24</v>
      </c>
      <c r="J6" s="10" t="s">
        <v>25</v>
      </c>
      <c r="K6" s="10" t="s">
        <v>6</v>
      </c>
      <c r="L6" s="11">
        <v>37700</v>
      </c>
    </row>
    <row r="7" spans="1:16" ht="15" x14ac:dyDescent="0.25">
      <c r="A7" s="12" t="s">
        <v>0</v>
      </c>
      <c r="B7" s="12">
        <f>M7</f>
        <v>37700</v>
      </c>
      <c r="C7" s="12"/>
      <c r="D7" s="12"/>
      <c r="E7" s="12"/>
      <c r="F7" s="12"/>
      <c r="G7" s="12"/>
      <c r="H7" s="12"/>
      <c r="I7" s="12"/>
      <c r="J7" s="12"/>
      <c r="K7" s="12">
        <f>SUM(B7:G7)</f>
        <v>37700</v>
      </c>
      <c r="L7" s="13">
        <f>(M7-L6)/L6</f>
        <v>0</v>
      </c>
      <c r="M7" s="14">
        <f>L6</f>
        <v>37700</v>
      </c>
      <c r="N7"/>
    </row>
    <row r="8" spans="1:16" ht="15" x14ac:dyDescent="0.25">
      <c r="A8" s="12" t="s">
        <v>7</v>
      </c>
      <c r="B8" s="12">
        <f>L6/4</f>
        <v>9425</v>
      </c>
      <c r="C8" s="12">
        <f>N8</f>
        <v>7210.1249999999982</v>
      </c>
      <c r="D8" s="12">
        <f>C8</f>
        <v>7210.1249999999982</v>
      </c>
      <c r="E8" s="12">
        <f>D8</f>
        <v>7210.1249999999982</v>
      </c>
      <c r="F8" s="12">
        <f>E8</f>
        <v>7210.1249999999982</v>
      </c>
      <c r="G8" s="12"/>
      <c r="H8" s="12"/>
      <c r="I8" s="12"/>
      <c r="J8" s="12"/>
      <c r="K8" s="12">
        <f>SUM(B8:G8)</f>
        <v>38265.5</v>
      </c>
      <c r="L8" s="13">
        <f>(M8-L6)/L6</f>
        <v>1.4999999999999807E-2</v>
      </c>
      <c r="M8">
        <f>L6*1.015</f>
        <v>38265.499999999993</v>
      </c>
      <c r="N8" s="14">
        <f>(M8-B8)/4</f>
        <v>7210.1249999999982</v>
      </c>
    </row>
    <row r="9" spans="1:16" ht="15" x14ac:dyDescent="0.25">
      <c r="A9" s="12" t="s">
        <v>8</v>
      </c>
      <c r="B9" s="12">
        <f>L6/4</f>
        <v>9425</v>
      </c>
      <c r="C9" s="12">
        <f>N9</f>
        <v>3746.4375</v>
      </c>
      <c r="D9" s="12">
        <f>C9</f>
        <v>3746.4375</v>
      </c>
      <c r="E9" s="12">
        <f t="shared" ref="E9:J9" si="0">D9</f>
        <v>3746.4375</v>
      </c>
      <c r="F9" s="12">
        <f t="shared" si="0"/>
        <v>3746.4375</v>
      </c>
      <c r="G9" s="12">
        <f t="shared" si="0"/>
        <v>3746.4375</v>
      </c>
      <c r="H9" s="12">
        <f t="shared" si="0"/>
        <v>3746.4375</v>
      </c>
      <c r="I9" s="12">
        <f t="shared" si="0"/>
        <v>3746.4375</v>
      </c>
      <c r="J9" s="12">
        <f t="shared" si="0"/>
        <v>3746.4375</v>
      </c>
      <c r="K9" s="12">
        <f>SUM(B9:J9)</f>
        <v>39396.5</v>
      </c>
      <c r="L9" s="13">
        <f>(M9-L6)/L6</f>
        <v>4.4999999999999998E-2</v>
      </c>
      <c r="M9" s="14">
        <f>L6*1.045</f>
        <v>39396.5</v>
      </c>
      <c r="N9" s="14">
        <f>(M9-B9)/8</f>
        <v>3746.4375</v>
      </c>
    </row>
    <row r="10" spans="1:16" x14ac:dyDescent="0.2">
      <c r="A10" s="5"/>
      <c r="B10" s="5"/>
      <c r="C10" s="5"/>
      <c r="D10" s="5"/>
      <c r="E10" s="5"/>
      <c r="F10" s="5"/>
      <c r="G10" s="5"/>
      <c r="H10" s="5"/>
      <c r="I10" s="5"/>
      <c r="J10" s="5"/>
      <c r="K10" s="5"/>
    </row>
    <row r="11" spans="1:16" x14ac:dyDescent="0.2">
      <c r="A11" s="5"/>
      <c r="B11" s="5"/>
      <c r="C11" s="5"/>
      <c r="D11" s="5"/>
      <c r="E11" s="5"/>
      <c r="F11" s="5"/>
      <c r="G11" s="5"/>
      <c r="H11" s="5"/>
      <c r="I11" s="5"/>
      <c r="J11" s="5"/>
      <c r="K11" s="5"/>
    </row>
    <row r="12" spans="1:16" s="9" customFormat="1" x14ac:dyDescent="0.2">
      <c r="A12" s="15" t="s">
        <v>27</v>
      </c>
      <c r="B12" s="15"/>
      <c r="C12" s="15"/>
      <c r="D12" s="15"/>
      <c r="E12" s="15"/>
      <c r="F12" s="15"/>
      <c r="G12" s="15"/>
      <c r="H12" s="15"/>
      <c r="I12" s="15"/>
      <c r="J12" s="15"/>
      <c r="K12" s="15"/>
      <c r="L12" s="16"/>
      <c r="P12" s="2"/>
    </row>
    <row r="13" spans="1:16" s="9" customFormat="1" ht="12" customHeight="1" x14ac:dyDescent="0.2">
      <c r="A13" s="15" t="s">
        <v>45</v>
      </c>
      <c r="B13" s="15"/>
      <c r="C13" s="15"/>
      <c r="D13" s="15"/>
      <c r="E13" s="15"/>
      <c r="F13" s="15"/>
      <c r="G13" s="15"/>
      <c r="H13" s="15"/>
      <c r="I13" s="15"/>
      <c r="J13" s="15"/>
      <c r="K13" s="15"/>
      <c r="L13" s="16"/>
      <c r="P13" s="2"/>
    </row>
    <row r="14" spans="1:16" s="9" customFormat="1" x14ac:dyDescent="0.2">
      <c r="A14" s="10"/>
      <c r="B14" s="10" t="s">
        <v>0</v>
      </c>
      <c r="C14" s="10" t="s">
        <v>1</v>
      </c>
      <c r="D14" s="10" t="s">
        <v>2</v>
      </c>
      <c r="E14" s="10" t="s">
        <v>3</v>
      </c>
      <c r="F14" s="10" t="s">
        <v>4</v>
      </c>
      <c r="G14" s="10" t="s">
        <v>5</v>
      </c>
      <c r="H14" s="10" t="s">
        <v>23</v>
      </c>
      <c r="I14" s="10" t="s">
        <v>24</v>
      </c>
      <c r="J14" s="10" t="s">
        <v>25</v>
      </c>
      <c r="K14" s="10" t="s">
        <v>6</v>
      </c>
      <c r="L14" s="11">
        <v>37700</v>
      </c>
      <c r="P14" s="2"/>
    </row>
    <row r="15" spans="1:16" ht="15" x14ac:dyDescent="0.25">
      <c r="A15" s="12" t="s">
        <v>0</v>
      </c>
      <c r="B15" s="12">
        <f>M15</f>
        <v>37700</v>
      </c>
      <c r="C15" s="12"/>
      <c r="D15" s="12"/>
      <c r="E15" s="12"/>
      <c r="F15" s="12"/>
      <c r="G15" s="12"/>
      <c r="H15" s="12"/>
      <c r="I15" s="12"/>
      <c r="J15" s="12"/>
      <c r="K15" s="12">
        <f>SUM(B15:G15)</f>
        <v>37700</v>
      </c>
      <c r="L15" s="13">
        <f>(M15-L14)/L14</f>
        <v>0</v>
      </c>
      <c r="M15" s="14">
        <f>L14</f>
        <v>37700</v>
      </c>
      <c r="N15"/>
    </row>
    <row r="16" spans="1:16" ht="15" x14ac:dyDescent="0.25">
      <c r="A16" s="12" t="s">
        <v>7</v>
      </c>
      <c r="B16" s="12">
        <f>L14/4</f>
        <v>9425</v>
      </c>
      <c r="C16" s="12">
        <f>N16</f>
        <v>7210.1249999999982</v>
      </c>
      <c r="D16" s="12">
        <f>C16</f>
        <v>7210.1249999999982</v>
      </c>
      <c r="E16" s="12">
        <f>D16</f>
        <v>7210.1249999999982</v>
      </c>
      <c r="F16" s="12">
        <f>E16</f>
        <v>7210.1249999999982</v>
      </c>
      <c r="G16" s="12"/>
      <c r="H16" s="12"/>
      <c r="I16" s="12"/>
      <c r="J16" s="12"/>
      <c r="K16" s="12">
        <f>SUM(B16:G16)</f>
        <v>38265.5</v>
      </c>
      <c r="L16" s="13">
        <f>(M16-L14)/L14</f>
        <v>1.4999999999999807E-2</v>
      </c>
      <c r="M16">
        <f>L14*1.015</f>
        <v>38265.499999999993</v>
      </c>
      <c r="N16" s="14">
        <f>(M16-B16)/4</f>
        <v>7210.1249999999982</v>
      </c>
    </row>
    <row r="17" spans="1:16" ht="15" x14ac:dyDescent="0.25">
      <c r="A17" s="12" t="s">
        <v>8</v>
      </c>
      <c r="B17" s="12">
        <f>L14/4</f>
        <v>9425</v>
      </c>
      <c r="C17" s="12">
        <f>N17</f>
        <v>3746.4375</v>
      </c>
      <c r="D17" s="12">
        <f>C17</f>
        <v>3746.4375</v>
      </c>
      <c r="E17" s="12">
        <f t="shared" ref="E17:J17" si="1">D17</f>
        <v>3746.4375</v>
      </c>
      <c r="F17" s="12">
        <f t="shared" si="1"/>
        <v>3746.4375</v>
      </c>
      <c r="G17" s="12">
        <f t="shared" si="1"/>
        <v>3746.4375</v>
      </c>
      <c r="H17" s="12">
        <f t="shared" si="1"/>
        <v>3746.4375</v>
      </c>
      <c r="I17" s="12">
        <f t="shared" si="1"/>
        <v>3746.4375</v>
      </c>
      <c r="J17" s="12">
        <f t="shared" si="1"/>
        <v>3746.4375</v>
      </c>
      <c r="K17" s="12">
        <f>SUM(B17:J17)</f>
        <v>39396.5</v>
      </c>
      <c r="L17" s="13">
        <f>(M17-L14)/L14</f>
        <v>4.4999999999999998E-2</v>
      </c>
      <c r="M17" s="14">
        <f>L14*1.045</f>
        <v>39396.5</v>
      </c>
      <c r="N17" s="14">
        <f>(M17-B17)/8</f>
        <v>3746.4375</v>
      </c>
    </row>
    <row r="18" spans="1:16" x14ac:dyDescent="0.2">
      <c r="A18" s="5"/>
      <c r="B18" s="5"/>
      <c r="C18" s="5"/>
      <c r="D18" s="5"/>
      <c r="E18" s="5"/>
      <c r="F18" s="5"/>
      <c r="G18" s="5"/>
      <c r="H18" s="5"/>
      <c r="I18" s="5"/>
      <c r="J18" s="5"/>
      <c r="K18" s="5"/>
      <c r="L18" s="17"/>
    </row>
    <row r="19" spans="1:16" s="9" customFormat="1" x14ac:dyDescent="0.2">
      <c r="A19" s="15" t="s">
        <v>28</v>
      </c>
      <c r="B19" s="15"/>
      <c r="C19" s="15"/>
      <c r="D19" s="15"/>
      <c r="E19" s="15"/>
      <c r="F19" s="15"/>
      <c r="G19" s="15"/>
      <c r="H19" s="15"/>
      <c r="I19" s="15"/>
      <c r="J19" s="15"/>
      <c r="K19" s="15"/>
      <c r="L19" s="18"/>
      <c r="P19" s="2"/>
    </row>
    <row r="20" spans="1:16" s="9" customFormat="1" x14ac:dyDescent="0.2">
      <c r="A20" s="15" t="s">
        <v>19</v>
      </c>
      <c r="B20" s="15"/>
      <c r="C20" s="15"/>
      <c r="D20" s="15"/>
      <c r="E20" s="15"/>
      <c r="F20" s="15"/>
      <c r="G20" s="15"/>
      <c r="H20" s="15"/>
      <c r="I20" s="15"/>
      <c r="J20" s="15"/>
      <c r="K20" s="15"/>
      <c r="L20" s="16"/>
      <c r="P20" s="2"/>
    </row>
    <row r="21" spans="1:16" s="9" customFormat="1" x14ac:dyDescent="0.2">
      <c r="A21" s="10"/>
      <c r="B21" s="10" t="s">
        <v>0</v>
      </c>
      <c r="C21" s="10" t="s">
        <v>1</v>
      </c>
      <c r="D21" s="10" t="s">
        <v>2</v>
      </c>
      <c r="E21" s="10" t="s">
        <v>3</v>
      </c>
      <c r="F21" s="10" t="s">
        <v>4</v>
      </c>
      <c r="G21" s="10" t="s">
        <v>5</v>
      </c>
      <c r="H21" s="10" t="s">
        <v>23</v>
      </c>
      <c r="I21" s="10" t="s">
        <v>24</v>
      </c>
      <c r="J21" s="10" t="s">
        <v>25</v>
      </c>
      <c r="K21" s="10" t="s">
        <v>6</v>
      </c>
      <c r="L21" s="11">
        <v>39000</v>
      </c>
      <c r="P21" s="2"/>
    </row>
    <row r="22" spans="1:16" ht="15" x14ac:dyDescent="0.25">
      <c r="A22" s="12" t="s">
        <v>0</v>
      </c>
      <c r="B22" s="12">
        <f>M22</f>
        <v>39000</v>
      </c>
      <c r="C22" s="12"/>
      <c r="D22" s="12"/>
      <c r="E22" s="12"/>
      <c r="F22" s="12"/>
      <c r="G22" s="12"/>
      <c r="H22" s="12"/>
      <c r="I22" s="12"/>
      <c r="J22" s="12"/>
      <c r="K22" s="12">
        <f>SUM(B22:G22)</f>
        <v>39000</v>
      </c>
      <c r="L22" s="13">
        <f>(M22-L21)/L21</f>
        <v>0</v>
      </c>
      <c r="M22" s="14">
        <f>L21</f>
        <v>39000</v>
      </c>
      <c r="N22"/>
    </row>
    <row r="23" spans="1:16" ht="15" x14ac:dyDescent="0.25">
      <c r="A23" s="12" t="s">
        <v>7</v>
      </c>
      <c r="B23" s="12">
        <f>L21/4</f>
        <v>9750</v>
      </c>
      <c r="C23" s="12">
        <f>N23</f>
        <v>7458.7499999999982</v>
      </c>
      <c r="D23" s="12">
        <f>C23</f>
        <v>7458.7499999999982</v>
      </c>
      <c r="E23" s="12">
        <f>D23</f>
        <v>7458.7499999999982</v>
      </c>
      <c r="F23" s="12">
        <f>E23</f>
        <v>7458.7499999999982</v>
      </c>
      <c r="G23" s="12"/>
      <c r="H23" s="12"/>
      <c r="I23" s="12"/>
      <c r="J23" s="12"/>
      <c r="K23" s="12">
        <f>SUM(B23:G23)</f>
        <v>39585</v>
      </c>
      <c r="L23" s="13">
        <f>(M23-L21)/L21</f>
        <v>1.4999999999999814E-2</v>
      </c>
      <c r="M23">
        <f>L21*1.015</f>
        <v>39584.999999999993</v>
      </c>
      <c r="N23" s="14">
        <f>(M23-B23)/4</f>
        <v>7458.7499999999982</v>
      </c>
    </row>
    <row r="24" spans="1:16" ht="15" x14ac:dyDescent="0.25">
      <c r="A24" s="12" t="s">
        <v>8</v>
      </c>
      <c r="B24" s="12">
        <f>L21/4</f>
        <v>9750</v>
      </c>
      <c r="C24" s="12">
        <f>N24</f>
        <v>3875.625</v>
      </c>
      <c r="D24" s="12">
        <f>C24</f>
        <v>3875.625</v>
      </c>
      <c r="E24" s="12">
        <f t="shared" ref="E24:J24" si="2">D24</f>
        <v>3875.625</v>
      </c>
      <c r="F24" s="12">
        <f t="shared" si="2"/>
        <v>3875.625</v>
      </c>
      <c r="G24" s="12">
        <f t="shared" si="2"/>
        <v>3875.625</v>
      </c>
      <c r="H24" s="12">
        <f t="shared" si="2"/>
        <v>3875.625</v>
      </c>
      <c r="I24" s="12">
        <f t="shared" si="2"/>
        <v>3875.625</v>
      </c>
      <c r="J24" s="12">
        <f t="shared" si="2"/>
        <v>3875.625</v>
      </c>
      <c r="K24" s="12">
        <f>SUM(B24:J24)</f>
        <v>40755</v>
      </c>
      <c r="L24" s="13">
        <f>(M24-L21)/L21</f>
        <v>4.4999999999999998E-2</v>
      </c>
      <c r="M24" s="14">
        <f>L21*1.045</f>
        <v>40755</v>
      </c>
      <c r="N24" s="14">
        <f>(M24-B24)/8</f>
        <v>3875.625</v>
      </c>
    </row>
    <row r="25" spans="1:16" x14ac:dyDescent="0.2">
      <c r="A25" s="5"/>
      <c r="B25" s="5"/>
      <c r="C25" s="5"/>
      <c r="D25" s="5"/>
      <c r="E25" s="5"/>
      <c r="F25" s="5"/>
      <c r="G25" s="5"/>
      <c r="H25" s="5"/>
      <c r="I25" s="5"/>
      <c r="J25" s="5"/>
      <c r="K25" s="5"/>
      <c r="O25" s="5"/>
    </row>
    <row r="26" spans="1:16" s="9" customFormat="1" x14ac:dyDescent="0.2">
      <c r="A26" s="15" t="s">
        <v>29</v>
      </c>
      <c r="B26" s="15"/>
      <c r="C26" s="15"/>
      <c r="D26" s="15"/>
      <c r="E26" s="15"/>
      <c r="F26" s="15"/>
      <c r="G26" s="15"/>
      <c r="H26" s="15"/>
      <c r="I26" s="15"/>
      <c r="J26" s="15"/>
      <c r="K26" s="15"/>
      <c r="L26" s="16"/>
      <c r="P26" s="2"/>
    </row>
    <row r="27" spans="1:16" s="9" customFormat="1" x14ac:dyDescent="0.2">
      <c r="A27" s="15" t="s">
        <v>46</v>
      </c>
      <c r="B27" s="15"/>
      <c r="C27" s="15"/>
      <c r="D27" s="15"/>
      <c r="E27" s="15"/>
      <c r="F27" s="15"/>
      <c r="G27" s="15"/>
      <c r="H27" s="15"/>
      <c r="I27" s="15"/>
      <c r="J27" s="15"/>
      <c r="K27" s="15"/>
      <c r="L27" s="16"/>
      <c r="P27" s="2"/>
    </row>
    <row r="28" spans="1:16" s="9" customFormat="1" x14ac:dyDescent="0.2">
      <c r="A28" s="10"/>
      <c r="B28" s="10" t="s">
        <v>0</v>
      </c>
      <c r="C28" s="10" t="s">
        <v>1</v>
      </c>
      <c r="D28" s="10" t="s">
        <v>2</v>
      </c>
      <c r="E28" s="10" t="s">
        <v>3</v>
      </c>
      <c r="F28" s="10" t="s">
        <v>4</v>
      </c>
      <c r="G28" s="10" t="s">
        <v>5</v>
      </c>
      <c r="H28" s="10" t="s">
        <v>23</v>
      </c>
      <c r="I28" s="10" t="s">
        <v>24</v>
      </c>
      <c r="J28" s="10" t="s">
        <v>25</v>
      </c>
      <c r="K28" s="10" t="s">
        <v>6</v>
      </c>
      <c r="L28" s="11">
        <v>42300</v>
      </c>
      <c r="P28" s="2"/>
    </row>
    <row r="29" spans="1:16" ht="15" x14ac:dyDescent="0.25">
      <c r="A29" s="12" t="s">
        <v>0</v>
      </c>
      <c r="B29" s="12">
        <f>M29</f>
        <v>42300</v>
      </c>
      <c r="C29" s="12"/>
      <c r="D29" s="12"/>
      <c r="E29" s="12"/>
      <c r="F29" s="12"/>
      <c r="G29" s="12"/>
      <c r="H29" s="12"/>
      <c r="I29" s="12"/>
      <c r="J29" s="12"/>
      <c r="K29" s="12">
        <f>SUM(B29:G29)</f>
        <v>42300</v>
      </c>
      <c r="L29" s="13">
        <f>(M29-L28)/L28</f>
        <v>0</v>
      </c>
      <c r="M29" s="14">
        <f>L28</f>
        <v>42300</v>
      </c>
      <c r="N29"/>
    </row>
    <row r="30" spans="1:16" ht="15" x14ac:dyDescent="0.25">
      <c r="A30" s="12" t="s">
        <v>7</v>
      </c>
      <c r="B30" s="12">
        <f>L28/4</f>
        <v>10575</v>
      </c>
      <c r="C30" s="12">
        <f>N30</f>
        <v>8089.8749999999982</v>
      </c>
      <c r="D30" s="12">
        <f>C30</f>
        <v>8089.8749999999982</v>
      </c>
      <c r="E30" s="12">
        <f>D30</f>
        <v>8089.8749999999982</v>
      </c>
      <c r="F30" s="12">
        <f>E30</f>
        <v>8089.8749999999982</v>
      </c>
      <c r="G30" s="12"/>
      <c r="H30" s="12"/>
      <c r="I30" s="12"/>
      <c r="J30" s="12"/>
      <c r="K30" s="12">
        <f>SUM(B30:G30)</f>
        <v>42934.5</v>
      </c>
      <c r="L30" s="13">
        <f>(M30-L28)/L28</f>
        <v>1.4999999999999828E-2</v>
      </c>
      <c r="M30">
        <f>L28*1.015</f>
        <v>42934.499999999993</v>
      </c>
      <c r="N30" s="14">
        <f>(M30-B30)/4</f>
        <v>8089.8749999999982</v>
      </c>
    </row>
    <row r="31" spans="1:16" ht="15" x14ac:dyDescent="0.25">
      <c r="A31" s="12" t="s">
        <v>8</v>
      </c>
      <c r="B31" s="12">
        <f>L28/4</f>
        <v>10575</v>
      </c>
      <c r="C31" s="12">
        <f>N31</f>
        <v>4203.5625</v>
      </c>
      <c r="D31" s="12">
        <f>C31</f>
        <v>4203.5625</v>
      </c>
      <c r="E31" s="12">
        <f t="shared" ref="E31:J31" si="3">D31</f>
        <v>4203.5625</v>
      </c>
      <c r="F31" s="12">
        <f t="shared" si="3"/>
        <v>4203.5625</v>
      </c>
      <c r="G31" s="12">
        <f t="shared" si="3"/>
        <v>4203.5625</v>
      </c>
      <c r="H31" s="12">
        <f t="shared" si="3"/>
        <v>4203.5625</v>
      </c>
      <c r="I31" s="12">
        <f t="shared" si="3"/>
        <v>4203.5625</v>
      </c>
      <c r="J31" s="12">
        <f t="shared" si="3"/>
        <v>4203.5625</v>
      </c>
      <c r="K31" s="12">
        <f>SUM(B31:J31)</f>
        <v>44203.5</v>
      </c>
      <c r="L31" s="13">
        <f>(M31-L28)/L28</f>
        <v>4.4999999999999998E-2</v>
      </c>
      <c r="M31" s="14">
        <f>L28*1.045</f>
        <v>44203.5</v>
      </c>
      <c r="N31" s="14">
        <f>(M31-B31)/8</f>
        <v>4203.5625</v>
      </c>
      <c r="O31" s="5"/>
    </row>
    <row r="32" spans="1:16" x14ac:dyDescent="0.2">
      <c r="A32" s="5"/>
      <c r="B32" s="5"/>
      <c r="C32" s="5"/>
      <c r="D32" s="5"/>
      <c r="E32" s="5"/>
      <c r="F32" s="5"/>
      <c r="G32" s="5"/>
      <c r="H32" s="5"/>
      <c r="I32" s="5"/>
      <c r="J32" s="5"/>
      <c r="K32" s="5"/>
    </row>
    <row r="33" spans="1:15" s="9" customFormat="1" x14ac:dyDescent="0.2">
      <c r="A33" s="15" t="s">
        <v>30</v>
      </c>
      <c r="B33" s="15"/>
      <c r="C33" s="15"/>
      <c r="D33" s="15"/>
      <c r="E33" s="15"/>
      <c r="F33" s="15"/>
      <c r="G33" s="15"/>
      <c r="H33" s="15"/>
      <c r="I33" s="15"/>
      <c r="J33" s="15"/>
      <c r="K33" s="15"/>
      <c r="L33" s="16"/>
    </row>
    <row r="34" spans="1:15" s="9" customFormat="1" x14ac:dyDescent="0.2">
      <c r="A34" s="15" t="s">
        <v>47</v>
      </c>
      <c r="B34" s="15"/>
      <c r="C34" s="15"/>
      <c r="D34" s="15"/>
      <c r="E34" s="15"/>
      <c r="F34" s="15"/>
      <c r="G34" s="15"/>
      <c r="H34" s="15"/>
      <c r="I34" s="15"/>
      <c r="J34" s="15"/>
      <c r="K34" s="15"/>
      <c r="L34" s="16"/>
    </row>
    <row r="35" spans="1:15" s="9" customFormat="1" x14ac:dyDescent="0.2">
      <c r="A35" s="10"/>
      <c r="B35" s="10" t="s">
        <v>0</v>
      </c>
      <c r="C35" s="10" t="s">
        <v>1</v>
      </c>
      <c r="D35" s="10" t="s">
        <v>2</v>
      </c>
      <c r="E35" s="10" t="s">
        <v>3</v>
      </c>
      <c r="F35" s="10" t="s">
        <v>4</v>
      </c>
      <c r="G35" s="10" t="s">
        <v>5</v>
      </c>
      <c r="H35" s="10" t="s">
        <v>23</v>
      </c>
      <c r="I35" s="10" t="s">
        <v>24</v>
      </c>
      <c r="J35" s="10" t="s">
        <v>25</v>
      </c>
      <c r="K35" s="10" t="s">
        <v>6</v>
      </c>
      <c r="L35" s="11">
        <v>31700</v>
      </c>
    </row>
    <row r="36" spans="1:15" ht="15" x14ac:dyDescent="0.25">
      <c r="A36" s="12" t="s">
        <v>0</v>
      </c>
      <c r="B36" s="12">
        <f>M36</f>
        <v>31700</v>
      </c>
      <c r="C36" s="12"/>
      <c r="D36" s="12"/>
      <c r="E36" s="12"/>
      <c r="F36" s="12"/>
      <c r="G36" s="12"/>
      <c r="H36" s="12"/>
      <c r="I36" s="12"/>
      <c r="J36" s="12"/>
      <c r="K36" s="12">
        <f>SUM(B36:G36)</f>
        <v>31700</v>
      </c>
      <c r="L36" s="13">
        <f>(M36-L35)/L35</f>
        <v>0</v>
      </c>
      <c r="M36" s="14">
        <f>L35</f>
        <v>31700</v>
      </c>
      <c r="N36"/>
    </row>
    <row r="37" spans="1:15" ht="15" x14ac:dyDescent="0.25">
      <c r="A37" s="12" t="s">
        <v>7</v>
      </c>
      <c r="B37" s="12">
        <f>L35/4</f>
        <v>7925</v>
      </c>
      <c r="C37" s="12">
        <f>N37</f>
        <v>6062.6249999999991</v>
      </c>
      <c r="D37" s="12">
        <f>C37</f>
        <v>6062.6249999999991</v>
      </c>
      <c r="E37" s="12">
        <f>D37</f>
        <v>6062.6249999999991</v>
      </c>
      <c r="F37" s="12">
        <f>E37</f>
        <v>6062.6249999999991</v>
      </c>
      <c r="G37" s="12"/>
      <c r="H37" s="12"/>
      <c r="I37" s="12"/>
      <c r="J37" s="12"/>
      <c r="K37" s="12">
        <f>SUM(B37:G37)</f>
        <v>32175.5</v>
      </c>
      <c r="L37" s="13">
        <f>(M37-L35)/L35</f>
        <v>1.4999999999999885E-2</v>
      </c>
      <c r="M37">
        <f>L35*1.015</f>
        <v>32175.499999999996</v>
      </c>
      <c r="N37" s="14">
        <f>(M37-B37)/4</f>
        <v>6062.6249999999991</v>
      </c>
    </row>
    <row r="38" spans="1:15" ht="15" x14ac:dyDescent="0.25">
      <c r="A38" s="12" t="s">
        <v>8</v>
      </c>
      <c r="B38" s="12">
        <f>L35/4</f>
        <v>7925</v>
      </c>
      <c r="C38" s="12">
        <f>N38</f>
        <v>3150.1875</v>
      </c>
      <c r="D38" s="12">
        <f>C38</f>
        <v>3150.1875</v>
      </c>
      <c r="E38" s="12">
        <f t="shared" ref="E38:J38" si="4">D38</f>
        <v>3150.1875</v>
      </c>
      <c r="F38" s="12">
        <f t="shared" si="4"/>
        <v>3150.1875</v>
      </c>
      <c r="G38" s="12">
        <f t="shared" si="4"/>
        <v>3150.1875</v>
      </c>
      <c r="H38" s="12">
        <f t="shared" si="4"/>
        <v>3150.1875</v>
      </c>
      <c r="I38" s="12">
        <f t="shared" si="4"/>
        <v>3150.1875</v>
      </c>
      <c r="J38" s="12">
        <f t="shared" si="4"/>
        <v>3150.1875</v>
      </c>
      <c r="K38" s="12">
        <f>SUM(B38:J38)</f>
        <v>33126.5</v>
      </c>
      <c r="L38" s="13">
        <f>(M38-L35)/L35</f>
        <v>4.4999999999999998E-2</v>
      </c>
      <c r="M38" s="14">
        <f>L35*1.045</f>
        <v>33126.5</v>
      </c>
      <c r="N38" s="14">
        <f>(M38-B38)/8</f>
        <v>3150.1875</v>
      </c>
      <c r="O38" s="5"/>
    </row>
    <row r="39" spans="1:15" x14ac:dyDescent="0.2">
      <c r="A39" s="5"/>
      <c r="B39" s="5"/>
      <c r="C39" s="5"/>
      <c r="D39" s="5"/>
      <c r="E39" s="5"/>
      <c r="F39" s="5"/>
      <c r="G39" s="5"/>
      <c r="H39" s="5"/>
      <c r="I39" s="5"/>
      <c r="J39" s="5"/>
      <c r="K39" s="5"/>
    </row>
    <row r="40" spans="1:15" s="9" customFormat="1" x14ac:dyDescent="0.2">
      <c r="A40" s="15" t="s">
        <v>31</v>
      </c>
      <c r="B40" s="15"/>
      <c r="C40" s="15"/>
      <c r="D40" s="15"/>
      <c r="E40" s="15"/>
      <c r="F40" s="15"/>
      <c r="G40" s="15"/>
      <c r="H40" s="15"/>
      <c r="I40" s="15"/>
      <c r="J40" s="15"/>
      <c r="K40" s="15"/>
      <c r="L40" s="16"/>
    </row>
    <row r="41" spans="1:15" s="9" customFormat="1" x14ac:dyDescent="0.2">
      <c r="A41" s="15" t="s">
        <v>9</v>
      </c>
      <c r="B41" s="15"/>
      <c r="C41" s="15"/>
      <c r="D41" s="15"/>
      <c r="E41" s="15"/>
      <c r="F41" s="15"/>
      <c r="G41" s="15"/>
      <c r="H41" s="15"/>
      <c r="I41" s="15"/>
      <c r="J41" s="15"/>
      <c r="K41" s="15"/>
      <c r="L41" s="16"/>
    </row>
    <row r="42" spans="1:15" s="9" customFormat="1" x14ac:dyDescent="0.2">
      <c r="A42" s="10"/>
      <c r="B42" s="10" t="s">
        <v>0</v>
      </c>
      <c r="C42" s="10" t="s">
        <v>1</v>
      </c>
      <c r="D42" s="10" t="s">
        <v>2</v>
      </c>
      <c r="E42" s="10" t="s">
        <v>3</v>
      </c>
      <c r="F42" s="10" t="s">
        <v>4</v>
      </c>
      <c r="G42" s="10" t="s">
        <v>5</v>
      </c>
      <c r="H42" s="10" t="s">
        <v>23</v>
      </c>
      <c r="I42" s="10" t="s">
        <v>24</v>
      </c>
      <c r="J42" s="10" t="s">
        <v>25</v>
      </c>
      <c r="K42" s="10" t="s">
        <v>6</v>
      </c>
      <c r="L42" s="11">
        <v>25000</v>
      </c>
    </row>
    <row r="43" spans="1:15" ht="15" x14ac:dyDescent="0.25">
      <c r="A43" s="12" t="s">
        <v>0</v>
      </c>
      <c r="B43" s="12">
        <f>M43</f>
        <v>25000</v>
      </c>
      <c r="C43" s="12"/>
      <c r="D43" s="12"/>
      <c r="E43" s="12"/>
      <c r="F43" s="12"/>
      <c r="G43" s="12"/>
      <c r="H43" s="12"/>
      <c r="I43" s="12"/>
      <c r="J43" s="12"/>
      <c r="K43" s="12">
        <f>SUM(B43:G43)</f>
        <v>25000</v>
      </c>
      <c r="L43" s="13">
        <f>(M43-L42)/L42</f>
        <v>0</v>
      </c>
      <c r="M43" s="14">
        <f>L42</f>
        <v>25000</v>
      </c>
      <c r="N43"/>
    </row>
    <row r="44" spans="1:15" ht="15" x14ac:dyDescent="0.25">
      <c r="A44" s="12" t="s">
        <v>7</v>
      </c>
      <c r="B44" s="12">
        <f>L42/4</f>
        <v>6250</v>
      </c>
      <c r="C44" s="12">
        <f>N44</f>
        <v>4781.2499999999991</v>
      </c>
      <c r="D44" s="12">
        <f>C44</f>
        <v>4781.2499999999991</v>
      </c>
      <c r="E44" s="12">
        <f>D44</f>
        <v>4781.2499999999991</v>
      </c>
      <c r="F44" s="12">
        <f>E44</f>
        <v>4781.2499999999991</v>
      </c>
      <c r="G44" s="12"/>
      <c r="H44" s="12"/>
      <c r="I44" s="12"/>
      <c r="J44" s="12"/>
      <c r="K44" s="12">
        <f>SUM(B44:G44)</f>
        <v>25375</v>
      </c>
      <c r="L44" s="13">
        <f>(M44-L42)/L42</f>
        <v>1.4999999999999854E-2</v>
      </c>
      <c r="M44">
        <f>L42*1.015</f>
        <v>25374.999999999996</v>
      </c>
      <c r="N44" s="14">
        <f>(M44-B44)/4</f>
        <v>4781.2499999999991</v>
      </c>
    </row>
    <row r="45" spans="1:15" ht="15" x14ac:dyDescent="0.25">
      <c r="A45" s="12" t="s">
        <v>8</v>
      </c>
      <c r="B45" s="12">
        <f>L42/4</f>
        <v>6250</v>
      </c>
      <c r="C45" s="12">
        <f>N45</f>
        <v>2484.375</v>
      </c>
      <c r="D45" s="12">
        <f>C45</f>
        <v>2484.375</v>
      </c>
      <c r="E45" s="12">
        <f t="shared" ref="E45:J45" si="5">D45</f>
        <v>2484.375</v>
      </c>
      <c r="F45" s="12">
        <f t="shared" si="5"/>
        <v>2484.375</v>
      </c>
      <c r="G45" s="12">
        <f t="shared" si="5"/>
        <v>2484.375</v>
      </c>
      <c r="H45" s="12">
        <f t="shared" si="5"/>
        <v>2484.375</v>
      </c>
      <c r="I45" s="12">
        <f t="shared" si="5"/>
        <v>2484.375</v>
      </c>
      <c r="J45" s="12">
        <f t="shared" si="5"/>
        <v>2484.375</v>
      </c>
      <c r="K45" s="12">
        <f>SUM(B45:J45)</f>
        <v>26125</v>
      </c>
      <c r="L45" s="13">
        <f>(M45-L42)/L42</f>
        <v>4.4999999999999998E-2</v>
      </c>
      <c r="M45" s="14">
        <f>L42*1.045</f>
        <v>26125</v>
      </c>
      <c r="N45" s="14">
        <f>(M45-B45)/8</f>
        <v>2484.375</v>
      </c>
      <c r="O45" s="5"/>
    </row>
    <row r="46" spans="1:15" x14ac:dyDescent="0.2">
      <c r="A46" s="5"/>
      <c r="B46" s="5"/>
      <c r="C46" s="5"/>
      <c r="D46" s="5"/>
      <c r="E46" s="5"/>
      <c r="F46" s="5"/>
      <c r="G46" s="5"/>
      <c r="H46" s="5"/>
      <c r="I46" s="5"/>
      <c r="J46" s="5"/>
      <c r="K46" s="5"/>
    </row>
    <row r="47" spans="1:15" ht="19.5" customHeight="1" x14ac:dyDescent="0.2">
      <c r="A47" s="15" t="s">
        <v>32</v>
      </c>
      <c r="B47" s="15"/>
      <c r="C47" s="15"/>
      <c r="D47" s="15"/>
      <c r="E47" s="15"/>
      <c r="F47" s="15"/>
      <c r="G47" s="15"/>
      <c r="H47" s="15"/>
      <c r="I47" s="15"/>
      <c r="J47" s="15"/>
      <c r="K47" s="15"/>
      <c r="L47" s="16"/>
      <c r="M47" s="9"/>
      <c r="N47" s="9"/>
    </row>
    <row r="48" spans="1:15" ht="46.5" customHeight="1" x14ac:dyDescent="0.2">
      <c r="A48" s="29" t="s">
        <v>48</v>
      </c>
      <c r="B48" s="29"/>
      <c r="C48" s="29"/>
      <c r="D48" s="29"/>
      <c r="E48" s="29"/>
      <c r="F48" s="29"/>
      <c r="G48" s="29"/>
      <c r="H48" s="29"/>
      <c r="I48" s="29"/>
      <c r="J48" s="29"/>
      <c r="K48" s="29"/>
      <c r="L48" s="16"/>
      <c r="M48" s="9"/>
      <c r="N48" s="9"/>
    </row>
    <row r="49" spans="1:14" ht="12.75" customHeight="1" x14ac:dyDescent="0.2">
      <c r="A49" s="10"/>
      <c r="B49" s="10" t="s">
        <v>0</v>
      </c>
      <c r="C49" s="10" t="s">
        <v>1</v>
      </c>
      <c r="D49" s="10" t="s">
        <v>2</v>
      </c>
      <c r="E49" s="10" t="s">
        <v>3</v>
      </c>
      <c r="F49" s="10" t="s">
        <v>4</v>
      </c>
      <c r="G49" s="10" t="s">
        <v>5</v>
      </c>
      <c r="H49" s="10" t="s">
        <v>23</v>
      </c>
      <c r="I49" s="10" t="s">
        <v>24</v>
      </c>
      <c r="J49" s="10" t="s">
        <v>25</v>
      </c>
      <c r="K49" s="10" t="s">
        <v>6</v>
      </c>
      <c r="L49" s="11">
        <v>42000</v>
      </c>
      <c r="M49" s="9"/>
      <c r="N49" s="9"/>
    </row>
    <row r="50" spans="1:14" ht="15" x14ac:dyDescent="0.25">
      <c r="A50" s="12" t="s">
        <v>0</v>
      </c>
      <c r="B50" s="12">
        <f>M50</f>
        <v>42000</v>
      </c>
      <c r="C50" s="12"/>
      <c r="D50" s="12"/>
      <c r="E50" s="12"/>
      <c r="F50" s="12"/>
      <c r="G50" s="12"/>
      <c r="H50" s="12"/>
      <c r="I50" s="12"/>
      <c r="J50" s="12"/>
      <c r="K50" s="12">
        <f>SUM(B50:G50)</f>
        <v>42000</v>
      </c>
      <c r="L50" s="13">
        <f>(M50-L49)/L49</f>
        <v>0</v>
      </c>
      <c r="M50" s="14">
        <f>L49</f>
        <v>42000</v>
      </c>
      <c r="N50"/>
    </row>
    <row r="51" spans="1:14" ht="15" x14ac:dyDescent="0.25">
      <c r="A51" s="12" t="s">
        <v>7</v>
      </c>
      <c r="B51" s="12">
        <f>L49/4</f>
        <v>10500</v>
      </c>
      <c r="C51" s="12">
        <f>N51</f>
        <v>8032.4999999999982</v>
      </c>
      <c r="D51" s="12">
        <f>C51</f>
        <v>8032.4999999999982</v>
      </c>
      <c r="E51" s="12">
        <f>D51</f>
        <v>8032.4999999999982</v>
      </c>
      <c r="F51" s="12">
        <f>E51</f>
        <v>8032.4999999999982</v>
      </c>
      <c r="G51" s="12"/>
      <c r="H51" s="12"/>
      <c r="I51" s="12"/>
      <c r="J51" s="12"/>
      <c r="K51" s="12">
        <f>SUM(B51:G51)</f>
        <v>42630</v>
      </c>
      <c r="L51" s="13">
        <f>(M51-L49)/L49</f>
        <v>1.4999999999999826E-2</v>
      </c>
      <c r="M51">
        <f>L49*1.015</f>
        <v>42629.999999999993</v>
      </c>
      <c r="N51" s="14">
        <f>(M51-B51)/4</f>
        <v>8032.4999999999982</v>
      </c>
    </row>
    <row r="52" spans="1:14" ht="15" x14ac:dyDescent="0.25">
      <c r="A52" s="12" t="s">
        <v>8</v>
      </c>
      <c r="B52" s="12">
        <f>L49/4</f>
        <v>10500</v>
      </c>
      <c r="C52" s="12">
        <f>N52</f>
        <v>4173.75</v>
      </c>
      <c r="D52" s="12">
        <f>C52</f>
        <v>4173.75</v>
      </c>
      <c r="E52" s="12">
        <f t="shared" ref="E52:J52" si="6">D52</f>
        <v>4173.75</v>
      </c>
      <c r="F52" s="12">
        <f t="shared" si="6"/>
        <v>4173.75</v>
      </c>
      <c r="G52" s="12">
        <f t="shared" si="6"/>
        <v>4173.75</v>
      </c>
      <c r="H52" s="12">
        <f t="shared" si="6"/>
        <v>4173.75</v>
      </c>
      <c r="I52" s="12">
        <f t="shared" si="6"/>
        <v>4173.75</v>
      </c>
      <c r="J52" s="12">
        <f t="shared" si="6"/>
        <v>4173.75</v>
      </c>
      <c r="K52" s="12">
        <f>SUM(B52:J52)</f>
        <v>43890</v>
      </c>
      <c r="L52" s="13">
        <f>(M52-L49)/L49</f>
        <v>4.4999999999999998E-2</v>
      </c>
      <c r="M52" s="14">
        <f>L49*1.045</f>
        <v>43890</v>
      </c>
      <c r="N52" s="14">
        <f>(M52-B52)/8</f>
        <v>4173.75</v>
      </c>
    </row>
    <row r="53" spans="1:14" x14ac:dyDescent="0.2">
      <c r="A53" s="5"/>
      <c r="B53" s="5"/>
      <c r="C53" s="5"/>
      <c r="D53" s="5"/>
      <c r="E53" s="5"/>
      <c r="F53" s="5"/>
      <c r="G53" s="5"/>
      <c r="H53" s="5"/>
      <c r="I53" s="5"/>
      <c r="J53" s="5"/>
      <c r="K53" s="5"/>
      <c r="L53" s="17"/>
    </row>
    <row r="54" spans="1:14" x14ac:dyDescent="0.2">
      <c r="A54" s="15" t="s">
        <v>33</v>
      </c>
      <c r="B54" s="15"/>
      <c r="C54" s="15"/>
      <c r="D54" s="15"/>
      <c r="E54" s="15"/>
      <c r="F54" s="15"/>
      <c r="G54" s="15"/>
      <c r="H54" s="15"/>
      <c r="I54" s="15"/>
      <c r="J54" s="15"/>
      <c r="K54" s="15"/>
      <c r="L54" s="18"/>
      <c r="M54" s="9"/>
      <c r="N54" s="9"/>
    </row>
    <row r="55" spans="1:14" x14ac:dyDescent="0.2">
      <c r="A55" s="15" t="s">
        <v>20</v>
      </c>
      <c r="B55" s="15"/>
      <c r="C55" s="15"/>
      <c r="D55" s="15"/>
      <c r="E55" s="15"/>
      <c r="F55" s="15"/>
      <c r="G55" s="15"/>
      <c r="H55" s="15"/>
      <c r="I55" s="15"/>
      <c r="J55" s="15"/>
      <c r="K55" s="15"/>
      <c r="L55" s="16"/>
      <c r="M55" s="9"/>
      <c r="N55" s="9"/>
    </row>
    <row r="56" spans="1:14" x14ac:dyDescent="0.2">
      <c r="A56" s="10"/>
      <c r="B56" s="10" t="s">
        <v>0</v>
      </c>
      <c r="C56" s="10" t="s">
        <v>1</v>
      </c>
      <c r="D56" s="10" t="s">
        <v>2</v>
      </c>
      <c r="E56" s="10" t="s">
        <v>3</v>
      </c>
      <c r="F56" s="10" t="s">
        <v>4</v>
      </c>
      <c r="G56" s="10" t="s">
        <v>5</v>
      </c>
      <c r="H56" s="10" t="s">
        <v>23</v>
      </c>
      <c r="I56" s="10" t="s">
        <v>24</v>
      </c>
      <c r="J56" s="10" t="s">
        <v>25</v>
      </c>
      <c r="K56" s="10" t="s">
        <v>6</v>
      </c>
      <c r="L56" s="11">
        <v>45500</v>
      </c>
      <c r="M56" s="9"/>
      <c r="N56" s="9"/>
    </row>
    <row r="57" spans="1:14" ht="15" x14ac:dyDescent="0.25">
      <c r="A57" s="12" t="s">
        <v>0</v>
      </c>
      <c r="B57" s="12">
        <f>M57</f>
        <v>45500</v>
      </c>
      <c r="C57" s="12"/>
      <c r="D57" s="12"/>
      <c r="E57" s="12"/>
      <c r="F57" s="12"/>
      <c r="G57" s="12"/>
      <c r="H57" s="12"/>
      <c r="I57" s="12"/>
      <c r="J57" s="12"/>
      <c r="K57" s="12">
        <f>SUM(B57:G57)</f>
        <v>45500</v>
      </c>
      <c r="L57" s="13">
        <f>(M57-L56)/L56</f>
        <v>0</v>
      </c>
      <c r="M57" s="14">
        <f>L56</f>
        <v>45500</v>
      </c>
      <c r="N57"/>
    </row>
    <row r="58" spans="1:14" ht="15" x14ac:dyDescent="0.25">
      <c r="A58" s="12" t="s">
        <v>7</v>
      </c>
      <c r="B58" s="12">
        <f>L56/4</f>
        <v>11375</v>
      </c>
      <c r="C58" s="12">
        <f>N58</f>
        <v>8701.8749999999982</v>
      </c>
      <c r="D58" s="12">
        <f>C58</f>
        <v>8701.8749999999982</v>
      </c>
      <c r="E58" s="12">
        <f>D58</f>
        <v>8701.8749999999982</v>
      </c>
      <c r="F58" s="12">
        <f>E58</f>
        <v>8701.8749999999982</v>
      </c>
      <c r="G58" s="12"/>
      <c r="H58" s="12"/>
      <c r="I58" s="12"/>
      <c r="J58" s="12"/>
      <c r="K58" s="12">
        <f>SUM(B58:G58)</f>
        <v>46182.5</v>
      </c>
      <c r="L58" s="13">
        <f>(M58-L56)/L56</f>
        <v>1.499999999999984E-2</v>
      </c>
      <c r="M58">
        <f>L56*1.015</f>
        <v>46182.499999999993</v>
      </c>
      <c r="N58" s="14">
        <f>(M58-B58)/4</f>
        <v>8701.8749999999982</v>
      </c>
    </row>
    <row r="59" spans="1:14" ht="15" x14ac:dyDescent="0.25">
      <c r="A59" s="12" t="s">
        <v>8</v>
      </c>
      <c r="B59" s="12">
        <f>L56/4</f>
        <v>11375</v>
      </c>
      <c r="C59" s="12">
        <f>N59</f>
        <v>4521.5625</v>
      </c>
      <c r="D59" s="12">
        <f>C59</f>
        <v>4521.5625</v>
      </c>
      <c r="E59" s="12">
        <f t="shared" ref="E59:J59" si="7">D59</f>
        <v>4521.5625</v>
      </c>
      <c r="F59" s="12">
        <f t="shared" si="7"/>
        <v>4521.5625</v>
      </c>
      <c r="G59" s="12">
        <f t="shared" si="7"/>
        <v>4521.5625</v>
      </c>
      <c r="H59" s="12">
        <f t="shared" si="7"/>
        <v>4521.5625</v>
      </c>
      <c r="I59" s="12">
        <f t="shared" si="7"/>
        <v>4521.5625</v>
      </c>
      <c r="J59" s="12">
        <f t="shared" si="7"/>
        <v>4521.5625</v>
      </c>
      <c r="K59" s="12">
        <f>SUM(B59:J59)</f>
        <v>47547.5</v>
      </c>
      <c r="L59" s="13">
        <f>(M59-L56)/L56</f>
        <v>4.4999999999999998E-2</v>
      </c>
      <c r="M59" s="14">
        <f>L56*1.045</f>
        <v>47547.5</v>
      </c>
      <c r="N59" s="14">
        <f>(M59-B59)/8</f>
        <v>4521.5625</v>
      </c>
    </row>
    <row r="60" spans="1:14" x14ac:dyDescent="0.2">
      <c r="A60" s="5"/>
      <c r="B60" s="5"/>
      <c r="C60" s="5"/>
      <c r="D60" s="5"/>
      <c r="E60" s="5"/>
      <c r="F60" s="5"/>
      <c r="G60" s="5"/>
      <c r="H60" s="5"/>
      <c r="I60" s="5"/>
      <c r="J60" s="5"/>
      <c r="K60" s="5"/>
    </row>
    <row r="61" spans="1:14" x14ac:dyDescent="0.2">
      <c r="A61" s="15" t="s">
        <v>34</v>
      </c>
      <c r="B61" s="15"/>
      <c r="C61" s="15"/>
      <c r="D61" s="15"/>
      <c r="E61" s="15"/>
      <c r="F61" s="15"/>
      <c r="G61" s="15"/>
      <c r="H61" s="15"/>
      <c r="I61" s="15"/>
      <c r="J61" s="15"/>
      <c r="K61" s="15"/>
      <c r="L61" s="16"/>
      <c r="M61" s="9"/>
      <c r="N61" s="9"/>
    </row>
    <row r="62" spans="1:14" x14ac:dyDescent="0.2">
      <c r="A62" s="15" t="s">
        <v>49</v>
      </c>
      <c r="B62" s="15"/>
      <c r="C62" s="15"/>
      <c r="D62" s="15"/>
      <c r="E62" s="15"/>
      <c r="F62" s="15"/>
      <c r="G62" s="15"/>
      <c r="H62" s="15"/>
      <c r="I62" s="15"/>
      <c r="J62" s="15"/>
      <c r="K62" s="15"/>
      <c r="L62" s="16"/>
      <c r="M62" s="9"/>
      <c r="N62" s="9"/>
    </row>
    <row r="63" spans="1:14" x14ac:dyDescent="0.2">
      <c r="A63" s="10"/>
      <c r="B63" s="10" t="s">
        <v>0</v>
      </c>
      <c r="C63" s="10" t="s">
        <v>1</v>
      </c>
      <c r="D63" s="10" t="s">
        <v>2</v>
      </c>
      <c r="E63" s="10" t="s">
        <v>3</v>
      </c>
      <c r="F63" s="10" t="s">
        <v>4</v>
      </c>
      <c r="G63" s="10" t="s">
        <v>5</v>
      </c>
      <c r="H63" s="10" t="s">
        <v>23</v>
      </c>
      <c r="I63" s="10" t="s">
        <v>24</v>
      </c>
      <c r="J63" s="10" t="s">
        <v>25</v>
      </c>
      <c r="K63" s="10" t="s">
        <v>6</v>
      </c>
      <c r="L63" s="11">
        <v>35400</v>
      </c>
      <c r="M63" s="9"/>
      <c r="N63" s="9"/>
    </row>
    <row r="64" spans="1:14" ht="15" x14ac:dyDescent="0.25">
      <c r="A64" s="12" t="s">
        <v>0</v>
      </c>
      <c r="B64" s="12">
        <f>M64</f>
        <v>35400</v>
      </c>
      <c r="C64" s="12"/>
      <c r="D64" s="12"/>
      <c r="E64" s="12"/>
      <c r="F64" s="12"/>
      <c r="G64" s="12"/>
      <c r="H64" s="12"/>
      <c r="I64" s="12"/>
      <c r="J64" s="12"/>
      <c r="K64" s="12">
        <f>SUM(B64:G64)</f>
        <v>35400</v>
      </c>
      <c r="L64" s="13">
        <f>(M64-L63)/L63</f>
        <v>0</v>
      </c>
      <c r="M64" s="14">
        <f>L63</f>
        <v>35400</v>
      </c>
      <c r="N64"/>
    </row>
    <row r="65" spans="1:14" ht="15" x14ac:dyDescent="0.25">
      <c r="A65" s="12" t="s">
        <v>7</v>
      </c>
      <c r="B65" s="12">
        <f>L63/4</f>
        <v>8850</v>
      </c>
      <c r="C65" s="12">
        <f>N65</f>
        <v>6770.25</v>
      </c>
      <c r="D65" s="12">
        <f>C65</f>
        <v>6770.25</v>
      </c>
      <c r="E65" s="12">
        <f>D65</f>
        <v>6770.25</v>
      </c>
      <c r="F65" s="12">
        <f>E65</f>
        <v>6770.25</v>
      </c>
      <c r="G65" s="12"/>
      <c r="H65" s="12"/>
      <c r="I65" s="12"/>
      <c r="J65" s="12"/>
      <c r="K65" s="12">
        <f>SUM(B65:G65)</f>
        <v>35931</v>
      </c>
      <c r="L65" s="13">
        <f>(M65-L63)/L63</f>
        <v>1.4999999999999999E-2</v>
      </c>
      <c r="M65">
        <f>L63*1.015</f>
        <v>35931</v>
      </c>
      <c r="N65" s="14">
        <f>(M65-B65)/4</f>
        <v>6770.25</v>
      </c>
    </row>
    <row r="66" spans="1:14" ht="15" x14ac:dyDescent="0.25">
      <c r="A66" s="12" t="s">
        <v>8</v>
      </c>
      <c r="B66" s="12">
        <f>L63/4</f>
        <v>8850</v>
      </c>
      <c r="C66" s="12">
        <f>N66</f>
        <v>3517.875</v>
      </c>
      <c r="D66" s="12">
        <f>C66</f>
        <v>3517.875</v>
      </c>
      <c r="E66" s="12">
        <f t="shared" ref="E66:J66" si="8">D66</f>
        <v>3517.875</v>
      </c>
      <c r="F66" s="12">
        <f t="shared" si="8"/>
        <v>3517.875</v>
      </c>
      <c r="G66" s="12">
        <f t="shared" si="8"/>
        <v>3517.875</v>
      </c>
      <c r="H66" s="12">
        <f t="shared" si="8"/>
        <v>3517.875</v>
      </c>
      <c r="I66" s="12">
        <f t="shared" si="8"/>
        <v>3517.875</v>
      </c>
      <c r="J66" s="12">
        <f t="shared" si="8"/>
        <v>3517.875</v>
      </c>
      <c r="K66" s="12">
        <f>SUM(B66:J66)</f>
        <v>36993</v>
      </c>
      <c r="L66" s="13">
        <f>(M66-L63)/L63</f>
        <v>4.4999999999999998E-2</v>
      </c>
      <c r="M66" s="14">
        <f>L63*1.045</f>
        <v>36993</v>
      </c>
      <c r="N66" s="14">
        <f>(M66-B66)/8</f>
        <v>3517.875</v>
      </c>
    </row>
    <row r="68" spans="1:14" x14ac:dyDescent="0.2">
      <c r="A68" s="15" t="s">
        <v>35</v>
      </c>
      <c r="B68" s="15"/>
      <c r="C68" s="15"/>
      <c r="D68" s="15"/>
      <c r="E68" s="15"/>
      <c r="F68" s="15"/>
      <c r="G68" s="15"/>
      <c r="H68" s="15"/>
      <c r="I68" s="15"/>
      <c r="J68" s="15"/>
      <c r="K68" s="15"/>
      <c r="L68" s="16"/>
      <c r="M68" s="9"/>
      <c r="N68" s="9"/>
    </row>
    <row r="69" spans="1:14" x14ac:dyDescent="0.2">
      <c r="A69" s="15" t="s">
        <v>15</v>
      </c>
      <c r="B69" s="15"/>
      <c r="C69" s="15"/>
      <c r="D69" s="15"/>
      <c r="E69" s="15"/>
      <c r="F69" s="15"/>
      <c r="G69" s="15"/>
      <c r="H69" s="15"/>
      <c r="I69" s="15"/>
      <c r="J69" s="15"/>
      <c r="K69" s="15"/>
      <c r="L69" s="16"/>
      <c r="M69" s="9"/>
      <c r="N69" s="9"/>
    </row>
    <row r="70" spans="1:14" x14ac:dyDescent="0.2">
      <c r="A70" s="10"/>
      <c r="B70" s="10" t="s">
        <v>0</v>
      </c>
      <c r="C70" s="10" t="s">
        <v>1</v>
      </c>
      <c r="D70" s="10" t="s">
        <v>2</v>
      </c>
      <c r="E70" s="10" t="s">
        <v>3</v>
      </c>
      <c r="F70" s="10" t="s">
        <v>4</v>
      </c>
      <c r="G70" s="10" t="s">
        <v>5</v>
      </c>
      <c r="H70" s="10" t="s">
        <v>23</v>
      </c>
      <c r="I70" s="10" t="s">
        <v>24</v>
      </c>
      <c r="J70" s="10" t="s">
        <v>25</v>
      </c>
      <c r="K70" s="10" t="s">
        <v>6</v>
      </c>
      <c r="L70" s="11">
        <v>77440</v>
      </c>
      <c r="M70" s="9"/>
      <c r="N70" s="9"/>
    </row>
    <row r="71" spans="1:14" ht="15" x14ac:dyDescent="0.25">
      <c r="A71" s="12" t="s">
        <v>0</v>
      </c>
      <c r="B71" s="12">
        <f>M71</f>
        <v>77440</v>
      </c>
      <c r="C71" s="12"/>
      <c r="D71" s="12"/>
      <c r="E71" s="12"/>
      <c r="F71" s="12"/>
      <c r="G71" s="12"/>
      <c r="H71" s="12"/>
      <c r="I71" s="12"/>
      <c r="J71" s="12"/>
      <c r="K71" s="12">
        <f>SUM(B71:G71)</f>
        <v>77440</v>
      </c>
      <c r="L71" s="13">
        <f>(M71-L70)/L70</f>
        <v>0</v>
      </c>
      <c r="M71" s="14">
        <f>L70</f>
        <v>77440</v>
      </c>
      <c r="N71"/>
    </row>
    <row r="72" spans="1:14" ht="15" x14ac:dyDescent="0.25">
      <c r="A72" s="12" t="s">
        <v>7</v>
      </c>
      <c r="B72" s="12">
        <f>L70/4</f>
        <v>19360</v>
      </c>
      <c r="C72" s="12">
        <f>N72</f>
        <v>14810.399999999998</v>
      </c>
      <c r="D72" s="12">
        <f>C72</f>
        <v>14810.399999999998</v>
      </c>
      <c r="E72" s="12">
        <f>D72</f>
        <v>14810.399999999998</v>
      </c>
      <c r="F72" s="12">
        <f>E72</f>
        <v>14810.399999999998</v>
      </c>
      <c r="G72" s="12"/>
      <c r="H72" s="12"/>
      <c r="I72" s="12"/>
      <c r="J72" s="12"/>
      <c r="K72" s="12">
        <f>SUM(B72:G72)</f>
        <v>78601.599999999977</v>
      </c>
      <c r="L72" s="13">
        <f>(M72-L70)/L70</f>
        <v>1.4999999999999887E-2</v>
      </c>
      <c r="M72">
        <f>L70*1.015</f>
        <v>78601.599999999991</v>
      </c>
      <c r="N72" s="14">
        <f>(M72-B72)/4</f>
        <v>14810.399999999998</v>
      </c>
    </row>
    <row r="73" spans="1:14" ht="15" x14ac:dyDescent="0.25">
      <c r="A73" s="12" t="s">
        <v>8</v>
      </c>
      <c r="B73" s="12">
        <f>L70/4</f>
        <v>19360</v>
      </c>
      <c r="C73" s="12">
        <f>N73</f>
        <v>7695.5999999999985</v>
      </c>
      <c r="D73" s="12">
        <f>C73</f>
        <v>7695.5999999999985</v>
      </c>
      <c r="E73" s="12">
        <f t="shared" ref="E73:J73" si="9">D73</f>
        <v>7695.5999999999985</v>
      </c>
      <c r="F73" s="12">
        <f t="shared" si="9"/>
        <v>7695.5999999999985</v>
      </c>
      <c r="G73" s="12">
        <f t="shared" si="9"/>
        <v>7695.5999999999985</v>
      </c>
      <c r="H73" s="12">
        <f t="shared" si="9"/>
        <v>7695.5999999999985</v>
      </c>
      <c r="I73" s="12">
        <f t="shared" si="9"/>
        <v>7695.5999999999985</v>
      </c>
      <c r="J73" s="12">
        <f t="shared" si="9"/>
        <v>7695.5999999999985</v>
      </c>
      <c r="K73" s="12">
        <f>SUM(B73:J73)</f>
        <v>80924.799999999988</v>
      </c>
      <c r="L73" s="13">
        <f>(M73-L70)/L70</f>
        <v>4.4999999999999853E-2</v>
      </c>
      <c r="M73" s="14">
        <f>L70*1.045</f>
        <v>80924.799999999988</v>
      </c>
      <c r="N73" s="14">
        <f>(M73-B73)/8</f>
        <v>7695.5999999999985</v>
      </c>
    </row>
    <row r="74" spans="1:14" ht="15.75" thickBot="1" x14ac:dyDescent="0.3">
      <c r="A74" s="20"/>
      <c r="B74" s="20"/>
      <c r="C74" s="20"/>
      <c r="D74" s="20"/>
      <c r="E74" s="20"/>
      <c r="F74" s="20"/>
      <c r="G74" s="20"/>
      <c r="H74" s="20"/>
      <c r="I74" s="20"/>
      <c r="J74" s="20"/>
      <c r="K74" s="20"/>
      <c r="L74" s="13"/>
      <c r="M74" s="14"/>
      <c r="N74" s="14"/>
    </row>
    <row r="75" spans="1:14" ht="13.5" thickBot="1" x14ac:dyDescent="0.25">
      <c r="A75" s="21" t="s">
        <v>36</v>
      </c>
      <c r="B75" s="22"/>
      <c r="C75" s="22"/>
      <c r="D75" s="22"/>
      <c r="E75" s="22"/>
      <c r="F75" s="22"/>
      <c r="G75" s="22"/>
      <c r="H75" s="22"/>
      <c r="I75" s="22"/>
      <c r="J75" s="22"/>
      <c r="K75" s="23"/>
      <c r="L75" s="16"/>
      <c r="M75" s="9"/>
      <c r="N75" s="9"/>
    </row>
    <row r="76" spans="1:14" ht="13.5" thickBot="1" x14ac:dyDescent="0.25">
      <c r="A76" s="21" t="s">
        <v>50</v>
      </c>
      <c r="B76" s="22"/>
      <c r="C76" s="22"/>
      <c r="D76" s="22"/>
      <c r="E76" s="22"/>
      <c r="F76" s="22"/>
      <c r="G76" s="22"/>
      <c r="H76" s="22"/>
      <c r="I76" s="22"/>
      <c r="J76" s="22"/>
      <c r="K76" s="23"/>
      <c r="L76" s="16"/>
      <c r="M76" s="9"/>
      <c r="N76" s="9"/>
    </row>
    <row r="77" spans="1:14" x14ac:dyDescent="0.2">
      <c r="A77" s="15"/>
      <c r="B77" s="15"/>
      <c r="C77" s="15"/>
      <c r="D77" s="15"/>
      <c r="E77" s="15"/>
      <c r="F77" s="15"/>
      <c r="G77" s="15"/>
      <c r="H77" s="15"/>
      <c r="I77" s="15"/>
      <c r="J77" s="15"/>
      <c r="K77" s="15"/>
      <c r="L77" s="16"/>
      <c r="M77" s="9"/>
      <c r="N77" s="9"/>
    </row>
    <row r="78" spans="1:14" x14ac:dyDescent="0.2">
      <c r="A78" s="15" t="s">
        <v>37</v>
      </c>
      <c r="B78" s="15"/>
      <c r="C78" s="15"/>
      <c r="D78" s="15"/>
      <c r="E78" s="15"/>
      <c r="F78" s="15"/>
      <c r="G78" s="15"/>
      <c r="H78" s="15"/>
      <c r="I78" s="15"/>
      <c r="J78" s="15"/>
      <c r="K78" s="15"/>
      <c r="L78" s="16"/>
      <c r="M78" s="9"/>
      <c r="N78" s="9"/>
    </row>
    <row r="79" spans="1:14" x14ac:dyDescent="0.2">
      <c r="A79" s="15" t="s">
        <v>16</v>
      </c>
      <c r="B79" s="15"/>
      <c r="C79" s="15"/>
      <c r="D79" s="15"/>
      <c r="E79" s="15"/>
      <c r="F79" s="15"/>
      <c r="G79" s="15"/>
      <c r="H79" s="15"/>
      <c r="I79" s="15"/>
      <c r="J79" s="15"/>
      <c r="K79" s="15"/>
      <c r="L79" s="16"/>
      <c r="M79" s="9"/>
      <c r="N79" s="9"/>
    </row>
    <row r="80" spans="1:14" x14ac:dyDescent="0.2">
      <c r="A80" s="10"/>
      <c r="B80" s="10" t="s">
        <v>0</v>
      </c>
      <c r="C80" s="10" t="s">
        <v>1</v>
      </c>
      <c r="D80" s="10" t="s">
        <v>2</v>
      </c>
      <c r="E80" s="10" t="s">
        <v>3</v>
      </c>
      <c r="F80" s="10" t="s">
        <v>4</v>
      </c>
      <c r="G80" s="10" t="s">
        <v>5</v>
      </c>
      <c r="H80" s="10" t="s">
        <v>23</v>
      </c>
      <c r="I80" s="10" t="s">
        <v>24</v>
      </c>
      <c r="J80" s="10" t="s">
        <v>25</v>
      </c>
      <c r="K80" s="10" t="s">
        <v>6</v>
      </c>
      <c r="L80" s="11">
        <v>64900</v>
      </c>
      <c r="M80" s="9"/>
      <c r="N80" s="9"/>
    </row>
    <row r="81" spans="1:14" ht="15" x14ac:dyDescent="0.25">
      <c r="A81" s="12" t="s">
        <v>0</v>
      </c>
      <c r="B81" s="12">
        <f>M81</f>
        <v>64900</v>
      </c>
      <c r="C81" s="12"/>
      <c r="D81" s="12"/>
      <c r="E81" s="12"/>
      <c r="F81" s="12"/>
      <c r="G81" s="12"/>
      <c r="H81" s="12"/>
      <c r="I81" s="12"/>
      <c r="J81" s="12"/>
      <c r="K81" s="12">
        <f>SUM(B81:G81)</f>
        <v>64900</v>
      </c>
      <c r="L81" s="13">
        <f>(M81-L80)/L80</f>
        <v>0</v>
      </c>
      <c r="M81" s="14">
        <f>L80</f>
        <v>64900</v>
      </c>
      <c r="N81"/>
    </row>
    <row r="82" spans="1:14" ht="15" x14ac:dyDescent="0.25">
      <c r="A82" s="12" t="s">
        <v>7</v>
      </c>
      <c r="B82" s="12">
        <f>L80/4</f>
        <v>16225</v>
      </c>
      <c r="C82" s="12">
        <f>N82</f>
        <v>12412.125</v>
      </c>
      <c r="D82" s="12">
        <f>C82</f>
        <v>12412.125</v>
      </c>
      <c r="E82" s="12">
        <f>D82</f>
        <v>12412.125</v>
      </c>
      <c r="F82" s="12">
        <f>E82</f>
        <v>12412.125</v>
      </c>
      <c r="G82" s="12"/>
      <c r="H82" s="12"/>
      <c r="I82" s="12"/>
      <c r="J82" s="12"/>
      <c r="K82" s="12">
        <f>SUM(B82:G82)</f>
        <v>65873.5</v>
      </c>
      <c r="L82" s="13">
        <f>(M82-L80)/L80</f>
        <v>1.4999999999999999E-2</v>
      </c>
      <c r="M82">
        <f>L80*1.015</f>
        <v>65873.5</v>
      </c>
      <c r="N82" s="14">
        <f>(M82-B82)/4</f>
        <v>12412.125</v>
      </c>
    </row>
    <row r="83" spans="1:14" ht="15" x14ac:dyDescent="0.25">
      <c r="A83" s="12" t="s">
        <v>8</v>
      </c>
      <c r="B83" s="12">
        <f>L80/4</f>
        <v>16225</v>
      </c>
      <c r="C83" s="12">
        <f>N83</f>
        <v>6449.4375</v>
      </c>
      <c r="D83" s="12">
        <f>C83</f>
        <v>6449.4375</v>
      </c>
      <c r="E83" s="12">
        <f t="shared" ref="E83:J83" si="10">D83</f>
        <v>6449.4375</v>
      </c>
      <c r="F83" s="12">
        <f t="shared" si="10"/>
        <v>6449.4375</v>
      </c>
      <c r="G83" s="12">
        <f t="shared" si="10"/>
        <v>6449.4375</v>
      </c>
      <c r="H83" s="12">
        <f t="shared" si="10"/>
        <v>6449.4375</v>
      </c>
      <c r="I83" s="12">
        <f t="shared" si="10"/>
        <v>6449.4375</v>
      </c>
      <c r="J83" s="12">
        <f t="shared" si="10"/>
        <v>6449.4375</v>
      </c>
      <c r="K83" s="12">
        <f>SUM(B83:J83)</f>
        <v>67820.5</v>
      </c>
      <c r="L83" s="13">
        <f>(M83-L80)/L80</f>
        <v>4.4999999999999998E-2</v>
      </c>
      <c r="M83" s="14">
        <f>L80*1.045</f>
        <v>67820.5</v>
      </c>
      <c r="N83" s="14">
        <f>(M83-B83)/8</f>
        <v>6449.4375</v>
      </c>
    </row>
    <row r="84" spans="1:14" ht="15" x14ac:dyDescent="0.25">
      <c r="A84" s="20"/>
      <c r="B84" s="20"/>
      <c r="C84" s="20"/>
      <c r="D84" s="20"/>
      <c r="E84" s="20"/>
      <c r="F84" s="20"/>
      <c r="G84" s="20"/>
      <c r="H84" s="20"/>
      <c r="I84" s="20"/>
      <c r="J84" s="20"/>
      <c r="K84" s="20"/>
      <c r="L84" s="13"/>
      <c r="M84" s="14"/>
      <c r="N84" s="14"/>
    </row>
    <row r="85" spans="1:14" x14ac:dyDescent="0.2">
      <c r="A85" s="15" t="s">
        <v>38</v>
      </c>
      <c r="B85" s="15"/>
      <c r="C85" s="15"/>
      <c r="D85" s="15"/>
      <c r="E85" s="15"/>
      <c r="F85" s="15"/>
      <c r="G85" s="15"/>
      <c r="H85" s="15"/>
      <c r="I85" s="15"/>
      <c r="J85" s="15"/>
      <c r="K85" s="15"/>
      <c r="L85" s="16"/>
      <c r="M85" s="9"/>
      <c r="N85" s="9"/>
    </row>
    <row r="86" spans="1:14" x14ac:dyDescent="0.2">
      <c r="A86" s="15" t="s">
        <v>17</v>
      </c>
      <c r="B86" s="15"/>
      <c r="C86" s="15"/>
      <c r="D86" s="15"/>
      <c r="E86" s="15"/>
      <c r="F86" s="15"/>
      <c r="G86" s="15"/>
      <c r="H86" s="15"/>
      <c r="I86" s="15"/>
      <c r="J86" s="15"/>
      <c r="K86" s="15"/>
      <c r="L86" s="16"/>
      <c r="M86" s="9"/>
      <c r="N86" s="9"/>
    </row>
    <row r="87" spans="1:14" x14ac:dyDescent="0.2">
      <c r="A87" s="10"/>
      <c r="B87" s="10" t="s">
        <v>0</v>
      </c>
      <c r="C87" s="10" t="s">
        <v>1</v>
      </c>
      <c r="D87" s="10" t="s">
        <v>2</v>
      </c>
      <c r="E87" s="10" t="s">
        <v>3</v>
      </c>
      <c r="F87" s="10" t="s">
        <v>4</v>
      </c>
      <c r="G87" s="10" t="s">
        <v>5</v>
      </c>
      <c r="H87" s="10" t="s">
        <v>23</v>
      </c>
      <c r="I87" s="10" t="s">
        <v>24</v>
      </c>
      <c r="J87" s="10" t="s">
        <v>25</v>
      </c>
      <c r="K87" s="10" t="s">
        <v>6</v>
      </c>
      <c r="L87" s="11">
        <v>60720</v>
      </c>
      <c r="M87" s="9"/>
      <c r="N87" s="9"/>
    </row>
    <row r="88" spans="1:14" ht="15" x14ac:dyDescent="0.25">
      <c r="A88" s="12" t="s">
        <v>0</v>
      </c>
      <c r="B88" s="12">
        <f>M88</f>
        <v>60720</v>
      </c>
      <c r="C88" s="12"/>
      <c r="D88" s="12"/>
      <c r="E88" s="12"/>
      <c r="F88" s="12"/>
      <c r="G88" s="12"/>
      <c r="H88" s="12"/>
      <c r="I88" s="12"/>
      <c r="J88" s="12"/>
      <c r="K88" s="12">
        <f>SUM(B88:G88)</f>
        <v>60720</v>
      </c>
      <c r="L88" s="13">
        <f>(M88-L87)/L87</f>
        <v>0</v>
      </c>
      <c r="M88" s="14">
        <f>L87</f>
        <v>60720</v>
      </c>
      <c r="N88"/>
    </row>
    <row r="89" spans="1:14" ht="15" x14ac:dyDescent="0.25">
      <c r="A89" s="12" t="s">
        <v>7</v>
      </c>
      <c r="B89" s="12">
        <f>L87/4</f>
        <v>15180</v>
      </c>
      <c r="C89" s="12">
        <f>N89</f>
        <v>11612.699999999999</v>
      </c>
      <c r="D89" s="12">
        <f>C89</f>
        <v>11612.699999999999</v>
      </c>
      <c r="E89" s="12">
        <f>D89</f>
        <v>11612.699999999999</v>
      </c>
      <c r="F89" s="12">
        <f>E89</f>
        <v>11612.699999999999</v>
      </c>
      <c r="G89" s="12"/>
      <c r="H89" s="12"/>
      <c r="I89" s="12"/>
      <c r="J89" s="12"/>
      <c r="K89" s="12">
        <f>SUM(B89:G89)</f>
        <v>61630.799999999988</v>
      </c>
      <c r="L89" s="13">
        <f>(M89-L87)/L87</f>
        <v>1.4999999999999928E-2</v>
      </c>
      <c r="M89">
        <f>L87*1.015</f>
        <v>61630.799999999996</v>
      </c>
      <c r="N89" s="14">
        <f>(M89-B89)/4</f>
        <v>11612.699999999999</v>
      </c>
    </row>
    <row r="90" spans="1:14" ht="15" x14ac:dyDescent="0.25">
      <c r="A90" s="12" t="s">
        <v>8</v>
      </c>
      <c r="B90" s="12">
        <f>L87/4</f>
        <v>15180</v>
      </c>
      <c r="C90" s="12">
        <f>N90</f>
        <v>6034.0499999999993</v>
      </c>
      <c r="D90" s="12">
        <f>C90</f>
        <v>6034.0499999999993</v>
      </c>
      <c r="E90" s="12">
        <f t="shared" ref="E90:J90" si="11">D90</f>
        <v>6034.0499999999993</v>
      </c>
      <c r="F90" s="12">
        <f t="shared" si="11"/>
        <v>6034.0499999999993</v>
      </c>
      <c r="G90" s="12">
        <f t="shared" si="11"/>
        <v>6034.0499999999993</v>
      </c>
      <c r="H90" s="12">
        <f t="shared" si="11"/>
        <v>6034.0499999999993</v>
      </c>
      <c r="I90" s="12">
        <f t="shared" si="11"/>
        <v>6034.0499999999993</v>
      </c>
      <c r="J90" s="12">
        <f t="shared" si="11"/>
        <v>6034.0499999999993</v>
      </c>
      <c r="K90" s="12">
        <f>SUM(B90:J90)</f>
        <v>63452.400000000009</v>
      </c>
      <c r="L90" s="13">
        <f>(M90-L87)/L87</f>
        <v>4.4999999999999901E-2</v>
      </c>
      <c r="M90" s="14">
        <f>L87*1.045</f>
        <v>63452.399999999994</v>
      </c>
      <c r="N90" s="14">
        <f>(M90-B90)/8</f>
        <v>6034.0499999999993</v>
      </c>
    </row>
    <row r="91" spans="1:14" ht="15" x14ac:dyDescent="0.25">
      <c r="A91" s="20"/>
      <c r="B91" s="20"/>
      <c r="C91" s="20"/>
      <c r="D91" s="20"/>
      <c r="E91" s="20"/>
      <c r="F91" s="20"/>
      <c r="G91" s="20"/>
      <c r="H91" s="20"/>
      <c r="I91" s="20"/>
      <c r="J91" s="20"/>
      <c r="K91" s="20"/>
      <c r="L91" s="13"/>
      <c r="M91" s="14"/>
      <c r="N91" s="14"/>
    </row>
    <row r="92" spans="1:14" x14ac:dyDescent="0.2">
      <c r="A92" s="15" t="s">
        <v>39</v>
      </c>
      <c r="B92" s="15"/>
      <c r="C92" s="15"/>
      <c r="D92" s="15"/>
      <c r="E92" s="15"/>
      <c r="F92" s="15"/>
      <c r="G92" s="15"/>
      <c r="H92" s="15"/>
      <c r="I92" s="15"/>
      <c r="J92" s="15"/>
      <c r="K92" s="15"/>
      <c r="L92" s="16"/>
      <c r="M92" s="9"/>
      <c r="N92" s="9"/>
    </row>
    <row r="93" spans="1:14" x14ac:dyDescent="0.2">
      <c r="A93" s="15" t="s">
        <v>18</v>
      </c>
      <c r="B93" s="15"/>
      <c r="C93" s="15"/>
      <c r="D93" s="15"/>
      <c r="E93" s="15"/>
      <c r="F93" s="15"/>
      <c r="G93" s="15"/>
      <c r="H93" s="15"/>
      <c r="I93" s="15"/>
      <c r="J93" s="15"/>
      <c r="K93" s="15"/>
      <c r="L93" s="16"/>
      <c r="M93" s="9"/>
      <c r="N93" s="9"/>
    </row>
    <row r="94" spans="1:14" x14ac:dyDescent="0.2">
      <c r="A94" s="10"/>
      <c r="B94" s="10" t="s">
        <v>0</v>
      </c>
      <c r="C94" s="10" t="s">
        <v>1</v>
      </c>
      <c r="D94" s="10" t="s">
        <v>2</v>
      </c>
      <c r="E94" s="10" t="s">
        <v>3</v>
      </c>
      <c r="F94" s="10" t="s">
        <v>4</v>
      </c>
      <c r="G94" s="10" t="s">
        <v>5</v>
      </c>
      <c r="H94" s="10" t="s">
        <v>23</v>
      </c>
      <c r="I94" s="10" t="s">
        <v>24</v>
      </c>
      <c r="J94" s="10" t="s">
        <v>25</v>
      </c>
      <c r="K94" s="10" t="s">
        <v>6</v>
      </c>
      <c r="L94" s="11">
        <v>33000</v>
      </c>
      <c r="M94" s="9"/>
      <c r="N94" s="9"/>
    </row>
    <row r="95" spans="1:14" ht="15" x14ac:dyDescent="0.25">
      <c r="A95" s="12" t="s">
        <v>0</v>
      </c>
      <c r="B95" s="12">
        <f>M95</f>
        <v>33000</v>
      </c>
      <c r="C95" s="12"/>
      <c r="D95" s="12"/>
      <c r="E95" s="12"/>
      <c r="F95" s="12"/>
      <c r="G95" s="12"/>
      <c r="H95" s="12"/>
      <c r="I95" s="12"/>
      <c r="J95" s="12"/>
      <c r="K95" s="12">
        <f>SUM(B95:G95)</f>
        <v>33000</v>
      </c>
      <c r="L95" s="13">
        <f>(M95-L94)/L94</f>
        <v>0</v>
      </c>
      <c r="M95" s="14">
        <f>L94</f>
        <v>33000</v>
      </c>
      <c r="N95"/>
    </row>
    <row r="96" spans="1:14" ht="15" x14ac:dyDescent="0.25">
      <c r="A96" s="12" t="s">
        <v>7</v>
      </c>
      <c r="B96" s="12">
        <f>L94/4</f>
        <v>8250</v>
      </c>
      <c r="C96" s="12">
        <f>N96</f>
        <v>6311.25</v>
      </c>
      <c r="D96" s="12">
        <f>C96</f>
        <v>6311.25</v>
      </c>
      <c r="E96" s="12">
        <f>D96</f>
        <v>6311.25</v>
      </c>
      <c r="F96" s="12">
        <f>E96</f>
        <v>6311.25</v>
      </c>
      <c r="G96" s="12"/>
      <c r="H96" s="12"/>
      <c r="I96" s="12"/>
      <c r="J96" s="12"/>
      <c r="K96" s="12">
        <f>SUM(B96:G96)</f>
        <v>33495</v>
      </c>
      <c r="L96" s="13">
        <f>(M96-L94)/L94</f>
        <v>1.4999999999999999E-2</v>
      </c>
      <c r="M96">
        <f>L94*1.015</f>
        <v>33495</v>
      </c>
      <c r="N96" s="14">
        <f>(M96-B96)/4</f>
        <v>6311.25</v>
      </c>
    </row>
    <row r="97" spans="1:14" ht="15" x14ac:dyDescent="0.25">
      <c r="A97" s="12" t="s">
        <v>8</v>
      </c>
      <c r="B97" s="12">
        <f>L94/4</f>
        <v>8250</v>
      </c>
      <c r="C97" s="12">
        <f>N97</f>
        <v>3279.375</v>
      </c>
      <c r="D97" s="12">
        <f>C97</f>
        <v>3279.375</v>
      </c>
      <c r="E97" s="12">
        <f t="shared" ref="E97:J97" si="12">D97</f>
        <v>3279.375</v>
      </c>
      <c r="F97" s="12">
        <f t="shared" si="12"/>
        <v>3279.375</v>
      </c>
      <c r="G97" s="12">
        <f t="shared" si="12"/>
        <v>3279.375</v>
      </c>
      <c r="H97" s="12">
        <f t="shared" si="12"/>
        <v>3279.375</v>
      </c>
      <c r="I97" s="12">
        <f t="shared" si="12"/>
        <v>3279.375</v>
      </c>
      <c r="J97" s="12">
        <f t="shared" si="12"/>
        <v>3279.375</v>
      </c>
      <c r="K97" s="12">
        <f>SUM(B97:J97)</f>
        <v>34485</v>
      </c>
      <c r="L97" s="13">
        <f>(M97-L94)/L94</f>
        <v>4.4999999999999998E-2</v>
      </c>
      <c r="M97" s="14">
        <f>L94*1.045</f>
        <v>34485</v>
      </c>
      <c r="N97" s="14">
        <f>(M97-B97)/8</f>
        <v>3279.375</v>
      </c>
    </row>
    <row r="98" spans="1:14" ht="15" x14ac:dyDescent="0.25">
      <c r="A98" s="20"/>
      <c r="B98" s="20"/>
      <c r="C98" s="20"/>
      <c r="D98" s="20"/>
      <c r="E98" s="20"/>
      <c r="F98" s="20"/>
      <c r="G98" s="20"/>
      <c r="H98" s="20"/>
      <c r="I98" s="20"/>
      <c r="J98" s="20"/>
      <c r="K98" s="20"/>
      <c r="L98" s="13"/>
      <c r="M98" s="14"/>
      <c r="N98" s="14"/>
    </row>
    <row r="99" spans="1:14" ht="15" x14ac:dyDescent="0.25">
      <c r="A99" s="2" t="s">
        <v>10</v>
      </c>
      <c r="B99"/>
      <c r="C99"/>
      <c r="D99"/>
      <c r="E99"/>
      <c r="F99"/>
      <c r="G99"/>
      <c r="H99"/>
      <c r="I99"/>
    </row>
    <row r="100" spans="1:14" ht="15" x14ac:dyDescent="0.25">
      <c r="A100" s="2" t="s">
        <v>11</v>
      </c>
      <c r="B100"/>
      <c r="C100"/>
      <c r="D100"/>
      <c r="E100"/>
      <c r="F100"/>
      <c r="G100"/>
      <c r="H100"/>
      <c r="I100"/>
    </row>
    <row r="101" spans="1:14" ht="15" x14ac:dyDescent="0.25">
      <c r="A101" s="2" t="s">
        <v>12</v>
      </c>
      <c r="B101"/>
      <c r="C101"/>
      <c r="D101"/>
      <c r="E101"/>
      <c r="F101"/>
      <c r="G101"/>
      <c r="H101"/>
      <c r="I101"/>
    </row>
    <row r="102" spans="1:14" ht="15" x14ac:dyDescent="0.25">
      <c r="A102" s="2" t="s">
        <v>21</v>
      </c>
      <c r="B102"/>
      <c r="C102"/>
      <c r="D102"/>
      <c r="E102"/>
      <c r="F102"/>
      <c r="G102"/>
      <c r="H102"/>
      <c r="I102"/>
    </row>
    <row r="103" spans="1:14" ht="15" x14ac:dyDescent="0.25">
      <c r="A103" s="2" t="s">
        <v>13</v>
      </c>
      <c r="B103"/>
      <c r="C103"/>
      <c r="D103"/>
      <c r="E103"/>
      <c r="F103"/>
      <c r="G103"/>
      <c r="H103"/>
      <c r="I103"/>
    </row>
    <row r="104" spans="1:14" x14ac:dyDescent="0.2">
      <c r="A104" s="2" t="s">
        <v>22</v>
      </c>
    </row>
    <row r="106" spans="1:14" x14ac:dyDescent="0.2">
      <c r="A106" s="9" t="s">
        <v>51</v>
      </c>
      <c r="B106" s="9"/>
      <c r="C106" s="9"/>
      <c r="D106" s="25"/>
      <c r="E106" s="25"/>
    </row>
    <row r="108" spans="1:14" ht="15" x14ac:dyDescent="0.25">
      <c r="A108" s="9" t="s">
        <v>52</v>
      </c>
      <c r="B108" s="25"/>
      <c r="C108" s="25"/>
      <c r="D108" s="25"/>
      <c r="E108"/>
    </row>
    <row r="109" spans="1:14" ht="15" x14ac:dyDescent="0.25">
      <c r="A109" s="9"/>
      <c r="B109" s="25"/>
      <c r="C109" s="25"/>
      <c r="D109" s="25"/>
      <c r="E109"/>
    </row>
    <row r="110" spans="1:14" ht="15" x14ac:dyDescent="0.25">
      <c r="A110" s="9" t="s">
        <v>53</v>
      </c>
      <c r="B110" s="25" t="s">
        <v>54</v>
      </c>
      <c r="C110" s="25"/>
      <c r="D110" s="25"/>
      <c r="E110"/>
    </row>
  </sheetData>
  <mergeCells count="2">
    <mergeCell ref="A2:K2"/>
    <mergeCell ref="A48:K48"/>
  </mergeCells>
  <pageMargins left="0.11811023622047245" right="0.11811023622047245" top="0.47244094488188981" bottom="0.43307086614173229" header="0.31496062992125984" footer="0.31496062992125984"/>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4"/>
  <sheetViews>
    <sheetView workbookViewId="0">
      <selection activeCell="C54" sqref="C54"/>
    </sheetView>
  </sheetViews>
  <sheetFormatPr defaultRowHeight="15" x14ac:dyDescent="0.25"/>
  <cols>
    <col min="2" max="6" width="11.85546875" customWidth="1"/>
    <col min="7" max="8" width="12.7109375" customWidth="1"/>
    <col min="9" max="9" width="13.7109375" customWidth="1"/>
    <col min="10" max="10" width="13.28515625" customWidth="1"/>
    <col min="11" max="11" width="13.85546875" customWidth="1"/>
    <col min="12" max="12" width="9.7109375" hidden="1" customWidth="1"/>
    <col min="13" max="15" width="0" hidden="1" customWidth="1"/>
  </cols>
  <sheetData>
    <row r="2" spans="1:14" ht="9.75" customHeight="1" x14ac:dyDescent="0.25">
      <c r="A2" s="19"/>
      <c r="B2" s="19"/>
      <c r="C2" s="19"/>
      <c r="D2" s="19"/>
      <c r="E2" s="19"/>
      <c r="F2" s="19"/>
      <c r="G2" s="19"/>
      <c r="H2" s="19"/>
      <c r="I2" s="19"/>
      <c r="J2" s="19"/>
      <c r="K2" s="19"/>
      <c r="L2" s="1"/>
    </row>
    <row r="3" spans="1:14" ht="44.25" customHeight="1" x14ac:dyDescent="0.25">
      <c r="A3" s="28" t="s">
        <v>56</v>
      </c>
      <c r="B3" s="28"/>
      <c r="C3" s="28"/>
      <c r="D3" s="28"/>
      <c r="E3" s="28"/>
      <c r="F3" s="28"/>
      <c r="G3" s="28"/>
      <c r="H3" s="28"/>
      <c r="I3" s="28"/>
      <c r="J3" s="28"/>
      <c r="K3" s="28"/>
      <c r="L3" s="4"/>
    </row>
    <row r="4" spans="1:14" x14ac:dyDescent="0.25">
      <c r="A4" s="5"/>
      <c r="B4" s="5"/>
      <c r="C4" s="5"/>
      <c r="D4" s="5"/>
      <c r="E4" s="5"/>
      <c r="F4" s="5"/>
      <c r="G4" s="5"/>
      <c r="H4" s="5"/>
      <c r="I4" s="5"/>
      <c r="J4" s="5"/>
      <c r="K4" s="5"/>
      <c r="L4" s="6"/>
    </row>
    <row r="5" spans="1:14" x14ac:dyDescent="0.25">
      <c r="A5" s="26" t="s">
        <v>55</v>
      </c>
      <c r="B5" s="26"/>
      <c r="C5" s="27"/>
      <c r="D5" s="5"/>
      <c r="E5" s="5"/>
      <c r="F5" s="5"/>
      <c r="G5" s="5"/>
      <c r="H5" s="5"/>
      <c r="I5" s="5"/>
      <c r="J5" s="5"/>
      <c r="K5" s="5"/>
      <c r="L5" s="6"/>
    </row>
    <row r="6" spans="1:14" ht="17.25" customHeight="1" x14ac:dyDescent="0.25">
      <c r="A6" s="7" t="s">
        <v>40</v>
      </c>
      <c r="B6" s="7"/>
      <c r="C6" s="7"/>
      <c r="D6" s="7"/>
      <c r="E6" s="7"/>
      <c r="F6" s="7"/>
      <c r="G6" s="7"/>
      <c r="H6" s="7"/>
      <c r="I6" s="7"/>
      <c r="J6" s="7"/>
      <c r="K6" s="7"/>
      <c r="L6" s="8"/>
    </row>
    <row r="7" spans="1:14" x14ac:dyDescent="0.25">
      <c r="A7" s="10"/>
      <c r="B7" s="10" t="s">
        <v>0</v>
      </c>
      <c r="C7" s="10" t="s">
        <v>1</v>
      </c>
      <c r="D7" s="10" t="s">
        <v>2</v>
      </c>
      <c r="E7" s="10" t="s">
        <v>3</v>
      </c>
      <c r="F7" s="10" t="s">
        <v>4</v>
      </c>
      <c r="G7" s="10" t="s">
        <v>5</v>
      </c>
      <c r="H7" s="10" t="s">
        <v>23</v>
      </c>
      <c r="I7" s="10" t="s">
        <v>24</v>
      </c>
      <c r="J7" s="10" t="s">
        <v>25</v>
      </c>
      <c r="K7" s="10" t="s">
        <v>6</v>
      </c>
      <c r="L7" s="11">
        <v>22100</v>
      </c>
      <c r="M7" s="9"/>
      <c r="N7" s="9"/>
    </row>
    <row r="8" spans="1:14" x14ac:dyDescent="0.25">
      <c r="A8" s="12" t="s">
        <v>0</v>
      </c>
      <c r="B8" s="12">
        <f>M8</f>
        <v>22100</v>
      </c>
      <c r="C8" s="12"/>
      <c r="D8" s="12"/>
      <c r="E8" s="12"/>
      <c r="F8" s="12"/>
      <c r="G8" s="12"/>
      <c r="H8" s="12"/>
      <c r="I8" s="12"/>
      <c r="J8" s="12"/>
      <c r="K8" s="12">
        <f>SUM(B8:G8)</f>
        <v>22100</v>
      </c>
      <c r="L8" s="13">
        <f>(M8-L7)/L7</f>
        <v>0</v>
      </c>
      <c r="M8" s="14">
        <f>L7</f>
        <v>22100</v>
      </c>
    </row>
    <row r="9" spans="1:14" x14ac:dyDescent="0.25">
      <c r="A9" s="12" t="s">
        <v>7</v>
      </c>
      <c r="B9" s="12">
        <f>L7/4</f>
        <v>5525</v>
      </c>
      <c r="C9" s="12">
        <f>N9</f>
        <v>4226.6249999999991</v>
      </c>
      <c r="D9" s="12">
        <f>C9</f>
        <v>4226.6249999999991</v>
      </c>
      <c r="E9" s="12">
        <f>D9</f>
        <v>4226.6249999999991</v>
      </c>
      <c r="F9" s="12">
        <f>E9</f>
        <v>4226.6249999999991</v>
      </c>
      <c r="G9" s="12"/>
      <c r="H9" s="12"/>
      <c r="I9" s="12"/>
      <c r="J9" s="12"/>
      <c r="K9" s="12">
        <f>SUM(B9:G9)</f>
        <v>22431.5</v>
      </c>
      <c r="L9" s="13">
        <f>(M9-L7)/L7</f>
        <v>1.4999999999999835E-2</v>
      </c>
      <c r="M9">
        <f>L7*1.015</f>
        <v>22431.499999999996</v>
      </c>
      <c r="N9" s="14">
        <f>(M9-B9)/4</f>
        <v>4226.6249999999991</v>
      </c>
    </row>
    <row r="10" spans="1:14" x14ac:dyDescent="0.25">
      <c r="A10" s="12" t="s">
        <v>8</v>
      </c>
      <c r="B10" s="12">
        <f>L7/4</f>
        <v>5525</v>
      </c>
      <c r="C10" s="12">
        <f>N10</f>
        <v>2196.1875</v>
      </c>
      <c r="D10" s="12">
        <f>C10</f>
        <v>2196.1875</v>
      </c>
      <c r="E10" s="12">
        <f t="shared" ref="E10:J10" si="0">D10</f>
        <v>2196.1875</v>
      </c>
      <c r="F10" s="12">
        <f t="shared" si="0"/>
        <v>2196.1875</v>
      </c>
      <c r="G10" s="12">
        <f t="shared" si="0"/>
        <v>2196.1875</v>
      </c>
      <c r="H10" s="12">
        <f t="shared" si="0"/>
        <v>2196.1875</v>
      </c>
      <c r="I10" s="12">
        <f t="shared" si="0"/>
        <v>2196.1875</v>
      </c>
      <c r="J10" s="12">
        <f t="shared" si="0"/>
        <v>2196.1875</v>
      </c>
      <c r="K10" s="12">
        <f>SUM(B10:J10)</f>
        <v>23094.5</v>
      </c>
      <c r="L10" s="13">
        <f>(M10-L7)/L7</f>
        <v>4.4999999999999998E-2</v>
      </c>
      <c r="M10" s="14">
        <f>L7*1.045</f>
        <v>23094.5</v>
      </c>
      <c r="N10" s="14">
        <f>(M10-B10)/8</f>
        <v>2196.1875</v>
      </c>
    </row>
    <row r="11" spans="1:14" x14ac:dyDescent="0.25">
      <c r="A11" s="5"/>
      <c r="B11" s="5"/>
      <c r="C11" s="5"/>
      <c r="D11" s="5"/>
      <c r="E11" s="5"/>
      <c r="F11" s="5"/>
      <c r="G11" s="5"/>
      <c r="H11" s="5"/>
      <c r="I11" s="5"/>
      <c r="J11" s="5"/>
      <c r="K11" s="5"/>
      <c r="L11" s="17"/>
    </row>
    <row r="12" spans="1:14" x14ac:dyDescent="0.25">
      <c r="A12" s="15"/>
      <c r="B12" s="15"/>
      <c r="C12" s="15"/>
      <c r="D12" s="15"/>
      <c r="E12" s="15"/>
      <c r="F12" s="15"/>
      <c r="G12" s="15"/>
      <c r="H12" s="15"/>
      <c r="I12" s="15"/>
      <c r="J12" s="15"/>
      <c r="K12" s="15"/>
      <c r="L12" s="16"/>
    </row>
    <row r="13" spans="1:14" x14ac:dyDescent="0.25">
      <c r="A13" s="15" t="s">
        <v>41</v>
      </c>
      <c r="B13" s="15"/>
      <c r="C13" s="15"/>
      <c r="D13" s="15"/>
      <c r="E13" s="15"/>
      <c r="F13" s="15"/>
      <c r="G13" s="15"/>
      <c r="H13" s="15"/>
      <c r="I13" s="15"/>
      <c r="J13" s="15"/>
      <c r="K13" s="15"/>
      <c r="L13" s="16"/>
    </row>
    <row r="14" spans="1:14" x14ac:dyDescent="0.25">
      <c r="A14" s="10"/>
      <c r="B14" s="10" t="s">
        <v>0</v>
      </c>
      <c r="C14" s="10" t="s">
        <v>1</v>
      </c>
      <c r="D14" s="10" t="s">
        <v>2</v>
      </c>
      <c r="E14" s="10" t="s">
        <v>3</v>
      </c>
      <c r="F14" s="10" t="s">
        <v>4</v>
      </c>
      <c r="G14" s="10" t="s">
        <v>5</v>
      </c>
      <c r="H14" s="10" t="s">
        <v>23</v>
      </c>
      <c r="I14" s="10" t="s">
        <v>24</v>
      </c>
      <c r="J14" s="10" t="s">
        <v>25</v>
      </c>
      <c r="K14" s="10" t="s">
        <v>6</v>
      </c>
      <c r="L14" s="11">
        <v>20750</v>
      </c>
    </row>
    <row r="15" spans="1:14" x14ac:dyDescent="0.25">
      <c r="A15" s="12" t="s">
        <v>0</v>
      </c>
      <c r="B15" s="12">
        <f>M15</f>
        <v>20750</v>
      </c>
      <c r="C15" s="12"/>
      <c r="D15" s="12"/>
      <c r="E15" s="12"/>
      <c r="F15" s="12"/>
      <c r="G15" s="12"/>
      <c r="H15" s="12"/>
      <c r="I15" s="12"/>
      <c r="J15" s="12"/>
      <c r="K15" s="12">
        <f>SUM(B15:G15)</f>
        <v>20750</v>
      </c>
      <c r="L15" s="13">
        <f>(M15-L14)/L14</f>
        <v>0</v>
      </c>
      <c r="M15" s="14">
        <f>L14</f>
        <v>20750</v>
      </c>
    </row>
    <row r="16" spans="1:14" x14ac:dyDescent="0.25">
      <c r="A16" s="12" t="s">
        <v>7</v>
      </c>
      <c r="B16" s="12">
        <f>L14/4</f>
        <v>5187.5</v>
      </c>
      <c r="C16" s="12">
        <f>N16</f>
        <v>3968.4374999999991</v>
      </c>
      <c r="D16" s="12">
        <f>C16</f>
        <v>3968.4374999999991</v>
      </c>
      <c r="E16" s="12">
        <f>D16</f>
        <v>3968.4374999999991</v>
      </c>
      <c r="F16" s="12">
        <f>E16</f>
        <v>3968.4374999999991</v>
      </c>
      <c r="G16" s="12"/>
      <c r="H16" s="12"/>
      <c r="I16" s="12"/>
      <c r="J16" s="12"/>
      <c r="K16" s="12">
        <f>SUM(B16:G16)</f>
        <v>21061.25</v>
      </c>
      <c r="L16" s="13">
        <f>(M16-L14)/L14</f>
        <v>1.4999999999999824E-2</v>
      </c>
      <c r="M16">
        <f>L14*1.015</f>
        <v>21061.249999999996</v>
      </c>
      <c r="N16" s="14">
        <f>(M16-B16)/4</f>
        <v>3968.4374999999991</v>
      </c>
    </row>
    <row r="17" spans="1:14" x14ac:dyDescent="0.25">
      <c r="A17" s="12" t="s">
        <v>8</v>
      </c>
      <c r="B17" s="12">
        <v>2819</v>
      </c>
      <c r="C17" s="12">
        <f>N17</f>
        <v>2358.09375</v>
      </c>
      <c r="D17" s="12">
        <f>C17</f>
        <v>2358.09375</v>
      </c>
      <c r="E17" s="12">
        <f t="shared" ref="E17:J17" si="1">D17</f>
        <v>2358.09375</v>
      </c>
      <c r="F17" s="12">
        <f t="shared" si="1"/>
        <v>2358.09375</v>
      </c>
      <c r="G17" s="12">
        <f t="shared" si="1"/>
        <v>2358.09375</v>
      </c>
      <c r="H17" s="12">
        <f t="shared" si="1"/>
        <v>2358.09375</v>
      </c>
      <c r="I17" s="12">
        <f t="shared" si="1"/>
        <v>2358.09375</v>
      </c>
      <c r="J17" s="12">
        <f t="shared" si="1"/>
        <v>2358.09375</v>
      </c>
      <c r="K17" s="12">
        <f>SUM(B17:J17)</f>
        <v>21683.75</v>
      </c>
      <c r="L17" s="13">
        <f>(M17-L14)/L14</f>
        <v>4.4999999999999998E-2</v>
      </c>
      <c r="M17" s="14">
        <f>L14*1.045</f>
        <v>21683.75</v>
      </c>
      <c r="N17" s="14">
        <f>(M17-B17)/8</f>
        <v>2358.09375</v>
      </c>
    </row>
    <row r="18" spans="1:14" x14ac:dyDescent="0.25">
      <c r="A18" s="5"/>
      <c r="B18" s="5"/>
      <c r="C18" s="5"/>
      <c r="D18" s="5"/>
      <c r="E18" s="5"/>
      <c r="F18" s="5"/>
      <c r="G18" s="5"/>
      <c r="H18" s="5"/>
      <c r="I18" s="5"/>
      <c r="J18" s="5"/>
      <c r="K18" s="5"/>
      <c r="L18" s="6"/>
    </row>
    <row r="19" spans="1:14" x14ac:dyDescent="0.25">
      <c r="A19" s="15"/>
      <c r="B19" s="15"/>
      <c r="C19" s="15"/>
      <c r="D19" s="15"/>
      <c r="E19" s="15"/>
      <c r="F19" s="15"/>
      <c r="G19" s="15"/>
      <c r="H19" s="15"/>
      <c r="I19" s="15"/>
      <c r="J19" s="15"/>
      <c r="K19" s="15"/>
      <c r="L19" s="16"/>
    </row>
    <row r="20" spans="1:14" x14ac:dyDescent="0.25">
      <c r="A20" s="15" t="s">
        <v>42</v>
      </c>
      <c r="B20" s="15"/>
      <c r="C20" s="15"/>
      <c r="D20" s="15"/>
      <c r="E20" s="15"/>
      <c r="F20" s="15"/>
      <c r="G20" s="15"/>
      <c r="H20" s="15"/>
      <c r="I20" s="15"/>
      <c r="J20" s="15"/>
      <c r="K20" s="15"/>
      <c r="L20" s="16"/>
    </row>
    <row r="21" spans="1:14" x14ac:dyDescent="0.25">
      <c r="A21" s="10"/>
      <c r="B21" s="10" t="s">
        <v>0</v>
      </c>
      <c r="C21" s="10" t="s">
        <v>1</v>
      </c>
      <c r="D21" s="10" t="s">
        <v>2</v>
      </c>
      <c r="E21" s="10" t="s">
        <v>3</v>
      </c>
      <c r="F21" s="10" t="s">
        <v>4</v>
      </c>
      <c r="G21" s="10" t="s">
        <v>5</v>
      </c>
      <c r="H21" s="10" t="s">
        <v>23</v>
      </c>
      <c r="I21" s="10" t="s">
        <v>24</v>
      </c>
      <c r="J21" s="10" t="s">
        <v>25</v>
      </c>
      <c r="K21" s="10" t="s">
        <v>6</v>
      </c>
      <c r="L21" s="11">
        <v>5995</v>
      </c>
    </row>
    <row r="22" spans="1:14" x14ac:dyDescent="0.25">
      <c r="A22" s="12" t="s">
        <v>0</v>
      </c>
      <c r="B22" s="12">
        <f>M22</f>
        <v>5995</v>
      </c>
      <c r="C22" s="12"/>
      <c r="D22" s="12"/>
      <c r="E22" s="12"/>
      <c r="F22" s="12"/>
      <c r="G22" s="12"/>
      <c r="H22" s="12"/>
      <c r="I22" s="12"/>
      <c r="J22" s="12"/>
      <c r="K22" s="12">
        <f>SUM(B22:G22)</f>
        <v>5995</v>
      </c>
      <c r="L22" s="13">
        <f>(M22-$L21)/$L21</f>
        <v>0</v>
      </c>
      <c r="M22" s="14">
        <f>L21</f>
        <v>5995</v>
      </c>
    </row>
    <row r="23" spans="1:14" x14ac:dyDescent="0.25">
      <c r="A23" s="12" t="s">
        <v>7</v>
      </c>
      <c r="B23" s="12">
        <f>L21/4</f>
        <v>1498.75</v>
      </c>
      <c r="C23" s="12">
        <f>N23</f>
        <v>1146.5437499999998</v>
      </c>
      <c r="D23" s="12">
        <f>C23</f>
        <v>1146.5437499999998</v>
      </c>
      <c r="E23" s="12">
        <f>D23</f>
        <v>1146.5437499999998</v>
      </c>
      <c r="F23" s="12">
        <f>E23</f>
        <v>1146.5437499999998</v>
      </c>
      <c r="G23" s="12"/>
      <c r="H23" s="12"/>
      <c r="I23" s="12"/>
      <c r="J23" s="12"/>
      <c r="K23" s="12">
        <f>SUM(B23:G23)</f>
        <v>6084.9249999999993</v>
      </c>
      <c r="L23" s="13">
        <f>(M23-$L21)/$L21</f>
        <v>1.4999999999999878E-2</v>
      </c>
      <c r="M23">
        <f>L21*1.015</f>
        <v>6084.9249999999993</v>
      </c>
      <c r="N23" s="14">
        <f>(M23-B23)/4</f>
        <v>1146.5437499999998</v>
      </c>
    </row>
    <row r="24" spans="1:14" x14ac:dyDescent="0.25">
      <c r="A24" s="12" t="s">
        <v>8</v>
      </c>
      <c r="B24" s="12">
        <f>L21/4</f>
        <v>1498.75</v>
      </c>
      <c r="C24" s="12">
        <f>N24</f>
        <v>595.75312499999995</v>
      </c>
      <c r="D24" s="12">
        <f>C24</f>
        <v>595.75312499999995</v>
      </c>
      <c r="E24" s="12">
        <f t="shared" ref="E24:J24" si="2">D24</f>
        <v>595.75312499999995</v>
      </c>
      <c r="F24" s="12">
        <f t="shared" si="2"/>
        <v>595.75312499999995</v>
      </c>
      <c r="G24" s="12">
        <f t="shared" si="2"/>
        <v>595.75312499999995</v>
      </c>
      <c r="H24" s="12">
        <f t="shared" si="2"/>
        <v>595.75312499999995</v>
      </c>
      <c r="I24" s="12">
        <f t="shared" si="2"/>
        <v>595.75312499999995</v>
      </c>
      <c r="J24" s="12">
        <f t="shared" si="2"/>
        <v>595.75312499999995</v>
      </c>
      <c r="K24" s="12">
        <f>SUM(B24:J24)</f>
        <v>6264.7750000000015</v>
      </c>
      <c r="L24" s="13">
        <f>(M24-$L21)/$L21</f>
        <v>4.4999999999999936E-2</v>
      </c>
      <c r="M24" s="14">
        <f>L21*1.045</f>
        <v>6264.7749999999996</v>
      </c>
      <c r="N24" s="14">
        <f>(M24-B24)/8</f>
        <v>595.75312499999995</v>
      </c>
    </row>
    <row r="25" spans="1:14" x14ac:dyDescent="0.25">
      <c r="A25" s="20"/>
      <c r="B25" s="20"/>
      <c r="C25" s="20"/>
      <c r="D25" s="20"/>
      <c r="E25" s="20"/>
      <c r="F25" s="20"/>
      <c r="G25" s="20"/>
      <c r="H25" s="20"/>
      <c r="I25" s="20"/>
      <c r="J25" s="20"/>
      <c r="K25" s="20"/>
      <c r="L25" s="13"/>
      <c r="N25" s="14"/>
    </row>
    <row r="27" spans="1:14" x14ac:dyDescent="0.25">
      <c r="A27" s="15" t="s">
        <v>43</v>
      </c>
      <c r="B27" s="15"/>
      <c r="C27" s="15"/>
      <c r="D27" s="15"/>
      <c r="E27" s="15"/>
      <c r="F27" s="15"/>
      <c r="G27" s="15"/>
      <c r="H27" s="15"/>
      <c r="I27" s="15"/>
      <c r="J27" s="15"/>
      <c r="K27" s="15"/>
      <c r="L27" s="16"/>
    </row>
    <row r="28" spans="1:14" x14ac:dyDescent="0.25">
      <c r="A28" s="10"/>
      <c r="B28" s="10" t="s">
        <v>0</v>
      </c>
      <c r="C28" s="10" t="s">
        <v>1</v>
      </c>
      <c r="D28" s="10" t="s">
        <v>2</v>
      </c>
      <c r="E28" s="10" t="s">
        <v>3</v>
      </c>
      <c r="F28" s="10" t="s">
        <v>4</v>
      </c>
      <c r="G28" s="10" t="s">
        <v>5</v>
      </c>
      <c r="H28" s="10" t="s">
        <v>23</v>
      </c>
      <c r="I28" s="10" t="s">
        <v>24</v>
      </c>
      <c r="J28" s="10" t="s">
        <v>25</v>
      </c>
      <c r="K28" s="10" t="s">
        <v>6</v>
      </c>
      <c r="L28" s="11">
        <v>9680</v>
      </c>
    </row>
    <row r="29" spans="1:14" x14ac:dyDescent="0.25">
      <c r="A29" s="12" t="s">
        <v>0</v>
      </c>
      <c r="B29" s="12">
        <f>M29</f>
        <v>9680</v>
      </c>
      <c r="C29" s="12"/>
      <c r="D29" s="12"/>
      <c r="E29" s="12"/>
      <c r="F29" s="12"/>
      <c r="G29" s="12"/>
      <c r="H29" s="12"/>
      <c r="I29" s="12"/>
      <c r="J29" s="12"/>
      <c r="K29" s="12">
        <f>SUM(B29:G29)</f>
        <v>9680</v>
      </c>
      <c r="L29" s="13">
        <f>(M29-$L28)/$L28</f>
        <v>0</v>
      </c>
      <c r="M29" s="14">
        <f>L28</f>
        <v>9680</v>
      </c>
    </row>
    <row r="30" spans="1:14" x14ac:dyDescent="0.25">
      <c r="A30" s="12" t="s">
        <v>7</v>
      </c>
      <c r="B30" s="12">
        <f>L28/4</f>
        <v>2420</v>
      </c>
      <c r="C30" s="12">
        <f>N30</f>
        <v>1851.2999999999997</v>
      </c>
      <c r="D30" s="12">
        <f>C30</f>
        <v>1851.2999999999997</v>
      </c>
      <c r="E30" s="12">
        <f>D30</f>
        <v>1851.2999999999997</v>
      </c>
      <c r="F30" s="12">
        <f>E30</f>
        <v>1851.2999999999997</v>
      </c>
      <c r="G30" s="12"/>
      <c r="H30" s="12"/>
      <c r="I30" s="12"/>
      <c r="J30" s="12"/>
      <c r="K30" s="12">
        <f>SUM(B30:G30)</f>
        <v>9825.1999999999971</v>
      </c>
      <c r="L30" s="13">
        <f>(M30-$L28)/$L28</f>
        <v>1.4999999999999887E-2</v>
      </c>
      <c r="M30">
        <f>L28*1.015</f>
        <v>9825.1999999999989</v>
      </c>
      <c r="N30" s="14">
        <f>(M30-B30)/4</f>
        <v>1851.2999999999997</v>
      </c>
    </row>
    <row r="31" spans="1:14" x14ac:dyDescent="0.25">
      <c r="A31" s="12" t="s">
        <v>8</v>
      </c>
      <c r="B31" s="12">
        <f>L28/4</f>
        <v>2420</v>
      </c>
      <c r="C31" s="12">
        <f>N31</f>
        <v>961.94999999999982</v>
      </c>
      <c r="D31" s="12">
        <f>C31</f>
        <v>961.94999999999982</v>
      </c>
      <c r="E31" s="12">
        <f t="shared" ref="E31:J31" si="3">D31</f>
        <v>961.94999999999982</v>
      </c>
      <c r="F31" s="12">
        <f t="shared" si="3"/>
        <v>961.94999999999982</v>
      </c>
      <c r="G31" s="12">
        <f t="shared" si="3"/>
        <v>961.94999999999982</v>
      </c>
      <c r="H31" s="12">
        <f t="shared" si="3"/>
        <v>961.94999999999982</v>
      </c>
      <c r="I31" s="12">
        <f t="shared" si="3"/>
        <v>961.94999999999982</v>
      </c>
      <c r="J31" s="12">
        <f t="shared" si="3"/>
        <v>961.94999999999982</v>
      </c>
      <c r="K31" s="12">
        <f>SUM(B31:J31)</f>
        <v>10115.599999999999</v>
      </c>
      <c r="L31" s="13">
        <f>(M31-$L28)/$L28</f>
        <v>4.4999999999999853E-2</v>
      </c>
      <c r="M31" s="14">
        <f>L28*1.045</f>
        <v>10115.599999999999</v>
      </c>
      <c r="N31" s="14">
        <f>(M31-B31)/8</f>
        <v>961.94999999999982</v>
      </c>
    </row>
    <row r="34" spans="1:5" x14ac:dyDescent="0.25">
      <c r="A34" s="2" t="s">
        <v>10</v>
      </c>
    </row>
    <row r="35" spans="1:5" x14ac:dyDescent="0.25">
      <c r="A35" s="2" t="s">
        <v>11</v>
      </c>
    </row>
    <row r="36" spans="1:5" x14ac:dyDescent="0.25">
      <c r="A36" s="2" t="s">
        <v>12</v>
      </c>
    </row>
    <row r="37" spans="1:5" x14ac:dyDescent="0.25">
      <c r="A37" s="2" t="s">
        <v>21</v>
      </c>
    </row>
    <row r="38" spans="1:5" x14ac:dyDescent="0.25">
      <c r="A38" s="2" t="s">
        <v>13</v>
      </c>
    </row>
    <row r="39" spans="1:5" x14ac:dyDescent="0.25">
      <c r="A39" s="2" t="s">
        <v>14</v>
      </c>
    </row>
    <row r="41" spans="1:5" x14ac:dyDescent="0.25">
      <c r="A41" s="9" t="s">
        <v>51</v>
      </c>
      <c r="B41" s="9"/>
      <c r="C41" s="9"/>
      <c r="D41" s="25"/>
      <c r="E41" s="25"/>
    </row>
    <row r="42" spans="1:5" x14ac:dyDescent="0.25">
      <c r="A42" s="9" t="s">
        <v>52</v>
      </c>
      <c r="B42" s="25"/>
      <c r="C42" s="25"/>
      <c r="D42" s="25"/>
    </row>
    <row r="43" spans="1:5" x14ac:dyDescent="0.25">
      <c r="A43" s="9"/>
      <c r="B43" s="25"/>
      <c r="C43" s="25"/>
      <c r="D43" s="25"/>
    </row>
    <row r="44" spans="1:5" x14ac:dyDescent="0.25">
      <c r="A44" s="9" t="s">
        <v>57</v>
      </c>
      <c r="B44" s="25" t="s">
        <v>58</v>
      </c>
      <c r="C44" s="25"/>
      <c r="D44" s="25"/>
    </row>
  </sheetData>
  <mergeCells count="1">
    <mergeCell ref="A3:K3"/>
  </mergeCells>
  <pageMargins left="0.70866141732283472" right="0.70866141732283472"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4"/>
  <sheetViews>
    <sheetView workbookViewId="0">
      <selection activeCell="R14" sqref="R14"/>
    </sheetView>
  </sheetViews>
  <sheetFormatPr defaultRowHeight="15" x14ac:dyDescent="0.25"/>
  <cols>
    <col min="2" max="6" width="11.85546875" customWidth="1"/>
    <col min="7" max="8" width="12.7109375" customWidth="1"/>
    <col min="9" max="9" width="13.7109375" customWidth="1"/>
    <col min="10" max="10" width="13.28515625" customWidth="1"/>
    <col min="11" max="11" width="13.85546875" customWidth="1"/>
    <col min="12" max="12" width="9.7109375" hidden="1" customWidth="1"/>
    <col min="13" max="14" width="0" hidden="1" customWidth="1"/>
  </cols>
  <sheetData>
    <row r="2" spans="1:14" ht="9.75" customHeight="1" x14ac:dyDescent="0.25">
      <c r="A2" s="19"/>
      <c r="B2" s="19"/>
      <c r="C2" s="19"/>
      <c r="D2" s="19"/>
      <c r="E2" s="19"/>
      <c r="F2" s="19"/>
      <c r="G2" s="19"/>
      <c r="H2" s="19"/>
      <c r="I2" s="19"/>
      <c r="J2" s="19"/>
      <c r="K2" s="19"/>
      <c r="L2" s="1"/>
    </row>
    <row r="3" spans="1:14" ht="52.5" customHeight="1" x14ac:dyDescent="0.25">
      <c r="A3" s="28" t="s">
        <v>61</v>
      </c>
      <c r="B3" s="28"/>
      <c r="C3" s="28"/>
      <c r="D3" s="28"/>
      <c r="E3" s="28"/>
      <c r="F3" s="28"/>
      <c r="G3" s="28"/>
      <c r="H3" s="28"/>
      <c r="I3" s="28"/>
      <c r="J3" s="28"/>
      <c r="K3" s="28"/>
      <c r="L3" s="4"/>
    </row>
    <row r="4" spans="1:14" x14ac:dyDescent="0.25">
      <c r="A4" s="5"/>
      <c r="B4" s="5"/>
      <c r="C4" s="5"/>
      <c r="D4" s="5"/>
      <c r="E4" s="5"/>
      <c r="F4" s="5"/>
      <c r="G4" s="5"/>
      <c r="H4" s="5"/>
      <c r="I4" s="5"/>
      <c r="J4" s="5"/>
      <c r="K4" s="5"/>
      <c r="L4" s="6"/>
    </row>
    <row r="5" spans="1:14" x14ac:dyDescent="0.25">
      <c r="A5" s="20"/>
      <c r="B5" s="20"/>
      <c r="C5" s="20"/>
      <c r="D5" s="20"/>
      <c r="E5" s="20"/>
      <c r="F5" s="20"/>
      <c r="G5" s="20"/>
      <c r="H5" s="20"/>
      <c r="I5" s="20"/>
      <c r="J5" s="20"/>
      <c r="K5" s="20"/>
      <c r="L5" s="13"/>
      <c r="N5" s="14"/>
    </row>
    <row r="7" spans="1:14" x14ac:dyDescent="0.25">
      <c r="A7" s="7" t="s">
        <v>44</v>
      </c>
      <c r="B7" s="7"/>
      <c r="C7" s="7"/>
      <c r="D7" s="7"/>
      <c r="E7" s="7"/>
      <c r="F7" s="7"/>
      <c r="G7" s="7"/>
      <c r="H7" s="7"/>
      <c r="I7" s="7"/>
      <c r="J7" s="7"/>
      <c r="K7" s="7"/>
      <c r="L7" s="8"/>
    </row>
    <row r="8" spans="1:14" x14ac:dyDescent="0.25">
      <c r="A8" s="10"/>
      <c r="B8" s="10" t="s">
        <v>0</v>
      </c>
      <c r="C8" s="10" t="s">
        <v>1</v>
      </c>
      <c r="D8" s="10" t="s">
        <v>2</v>
      </c>
      <c r="E8" s="10" t="s">
        <v>3</v>
      </c>
      <c r="F8" s="10" t="s">
        <v>4</v>
      </c>
      <c r="G8" s="10" t="s">
        <v>5</v>
      </c>
      <c r="H8" s="10" t="s">
        <v>23</v>
      </c>
      <c r="I8" s="10" t="s">
        <v>24</v>
      </c>
      <c r="J8" s="10" t="s">
        <v>25</v>
      </c>
      <c r="K8" s="10" t="s">
        <v>6</v>
      </c>
      <c r="L8" s="11">
        <v>22500</v>
      </c>
      <c r="M8" s="9"/>
      <c r="N8" s="9"/>
    </row>
    <row r="9" spans="1:14" x14ac:dyDescent="0.25">
      <c r="A9" s="12" t="s">
        <v>0</v>
      </c>
      <c r="B9" s="12">
        <f>M9</f>
        <v>22500</v>
      </c>
      <c r="C9" s="12"/>
      <c r="D9" s="12"/>
      <c r="E9" s="12"/>
      <c r="F9" s="12"/>
      <c r="G9" s="12"/>
      <c r="H9" s="12"/>
      <c r="I9" s="12"/>
      <c r="J9" s="12"/>
      <c r="K9" s="12">
        <f>SUM(B9:G9)</f>
        <v>22500</v>
      </c>
      <c r="L9" s="24">
        <f>(M9-L8)/L8</f>
        <v>0</v>
      </c>
      <c r="M9" s="14">
        <f>L8</f>
        <v>22500</v>
      </c>
    </row>
    <row r="10" spans="1:14" x14ac:dyDescent="0.25">
      <c r="A10" s="12" t="s">
        <v>7</v>
      </c>
      <c r="B10" s="12">
        <f>L8/4</f>
        <v>5625</v>
      </c>
      <c r="C10" s="12">
        <f>N10</f>
        <v>4303.1249999999991</v>
      </c>
      <c r="D10" s="12">
        <f>C10</f>
        <v>4303.1249999999991</v>
      </c>
      <c r="E10" s="12">
        <f>D10</f>
        <v>4303.1249999999991</v>
      </c>
      <c r="F10" s="12">
        <f>E10</f>
        <v>4303.1249999999991</v>
      </c>
      <c r="G10" s="12"/>
      <c r="H10" s="12"/>
      <c r="I10" s="12"/>
      <c r="J10" s="12"/>
      <c r="K10" s="12">
        <f>SUM(B10:G10)</f>
        <v>22837.5</v>
      </c>
      <c r="L10" s="24">
        <f>(M10-L8)/L8</f>
        <v>1.4999999999999838E-2</v>
      </c>
      <c r="M10">
        <f>L8*1.015</f>
        <v>22837.499999999996</v>
      </c>
      <c r="N10" s="14">
        <f>(M10-B10)/4</f>
        <v>4303.1249999999991</v>
      </c>
    </row>
    <row r="11" spans="1:14" x14ac:dyDescent="0.25">
      <c r="A11" s="12" t="s">
        <v>8</v>
      </c>
      <c r="B11" s="12">
        <f>L8/4</f>
        <v>5625</v>
      </c>
      <c r="C11" s="12">
        <f>N11</f>
        <v>2235.9375</v>
      </c>
      <c r="D11" s="12">
        <f>C11</f>
        <v>2235.9375</v>
      </c>
      <c r="E11" s="12">
        <f t="shared" ref="E11:J11" si="0">D11</f>
        <v>2235.9375</v>
      </c>
      <c r="F11" s="12">
        <f t="shared" si="0"/>
        <v>2235.9375</v>
      </c>
      <c r="G11" s="12">
        <f t="shared" si="0"/>
        <v>2235.9375</v>
      </c>
      <c r="H11" s="12">
        <f t="shared" si="0"/>
        <v>2235.9375</v>
      </c>
      <c r="I11" s="12">
        <f t="shared" si="0"/>
        <v>2235.9375</v>
      </c>
      <c r="J11" s="12">
        <f t="shared" si="0"/>
        <v>2235.9375</v>
      </c>
      <c r="K11" s="12">
        <f>SUM(B11:J11)</f>
        <v>23512.5</v>
      </c>
      <c r="L11" s="24">
        <f>(M11-L8)/L8</f>
        <v>4.4999999999999998E-2</v>
      </c>
      <c r="M11" s="14">
        <f>L8*1.045</f>
        <v>23512.5</v>
      </c>
      <c r="N11" s="14">
        <f>(M11-B11)/8</f>
        <v>2235.9375</v>
      </c>
    </row>
    <row r="12" spans="1:14" x14ac:dyDescent="0.25">
      <c r="A12" s="5"/>
      <c r="B12" s="5"/>
      <c r="C12" s="5"/>
      <c r="D12" s="5"/>
      <c r="E12" s="5"/>
      <c r="F12" s="5"/>
      <c r="G12" s="5"/>
      <c r="H12" s="5"/>
      <c r="I12" s="5"/>
      <c r="J12" s="5"/>
      <c r="K12" s="5"/>
      <c r="L12" s="17"/>
    </row>
    <row r="13" spans="1:14" x14ac:dyDescent="0.25">
      <c r="A13" s="15"/>
      <c r="B13" s="15"/>
      <c r="C13" s="15"/>
      <c r="D13" s="15"/>
      <c r="E13" s="15"/>
      <c r="F13" s="15"/>
      <c r="G13" s="15"/>
      <c r="H13" s="15"/>
      <c r="I13" s="15"/>
      <c r="J13" s="15"/>
      <c r="K13" s="15"/>
      <c r="L13" s="16"/>
    </row>
    <row r="14" spans="1:14" x14ac:dyDescent="0.25">
      <c r="A14" s="2" t="s">
        <v>10</v>
      </c>
    </row>
    <row r="15" spans="1:14" x14ac:dyDescent="0.25">
      <c r="A15" s="2" t="s">
        <v>11</v>
      </c>
    </row>
    <row r="16" spans="1:14" x14ac:dyDescent="0.25">
      <c r="A16" s="2" t="s">
        <v>12</v>
      </c>
    </row>
    <row r="17" spans="1:5" x14ac:dyDescent="0.25">
      <c r="A17" s="2" t="s">
        <v>21</v>
      </c>
    </row>
    <row r="18" spans="1:5" x14ac:dyDescent="0.25">
      <c r="A18" s="2" t="s">
        <v>13</v>
      </c>
    </row>
    <row r="19" spans="1:5" x14ac:dyDescent="0.25">
      <c r="A19" s="2" t="s">
        <v>14</v>
      </c>
    </row>
    <row r="21" spans="1:5" x14ac:dyDescent="0.25">
      <c r="A21" s="9" t="s">
        <v>51</v>
      </c>
      <c r="B21" s="9"/>
      <c r="C21" s="9"/>
      <c r="D21" s="25"/>
      <c r="E21" s="25"/>
    </row>
    <row r="22" spans="1:5" x14ac:dyDescent="0.25">
      <c r="A22" s="9" t="s">
        <v>52</v>
      </c>
      <c r="B22" s="25"/>
      <c r="C22" s="25"/>
      <c r="D22" s="25"/>
    </row>
    <row r="23" spans="1:5" x14ac:dyDescent="0.25">
      <c r="A23" s="9"/>
      <c r="B23" s="25"/>
      <c r="C23" s="25"/>
      <c r="D23" s="25"/>
    </row>
    <row r="24" spans="1:5" x14ac:dyDescent="0.25">
      <c r="A24" s="9" t="s">
        <v>59</v>
      </c>
      <c r="B24" s="25" t="s">
        <v>60</v>
      </c>
      <c r="C24" s="25"/>
      <c r="D24" s="25"/>
    </row>
  </sheetData>
  <mergeCells count="1">
    <mergeCell ref="A3:K3"/>
  </mergeCells>
  <pageMargins left="0.7" right="0.7" top="0.75" bottom="0.75" header="0.3" footer="0.3"/>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84"/>
  <sheetViews>
    <sheetView workbookViewId="0">
      <selection activeCell="AC10" sqref="AC10"/>
    </sheetView>
  </sheetViews>
  <sheetFormatPr defaultRowHeight="12.75" x14ac:dyDescent="0.2"/>
  <cols>
    <col min="1" max="1" width="16" style="2" customWidth="1"/>
    <col min="2" max="2" width="16.85546875" style="2" bestFit="1" customWidth="1"/>
    <col min="3" max="4" width="12" style="2" customWidth="1"/>
    <col min="5" max="5" width="11.85546875" style="2" customWidth="1"/>
    <col min="6" max="6" width="11.42578125" style="2" customWidth="1"/>
    <col min="7" max="7" width="10" style="2" customWidth="1"/>
    <col min="8" max="8" width="11.5703125" style="2" customWidth="1"/>
    <col min="9" max="9" width="11.140625" style="2" customWidth="1"/>
    <col min="10" max="10" width="12" style="2" customWidth="1"/>
    <col min="11" max="11" width="9.5703125" style="6" customWidth="1"/>
    <col min="12" max="15" width="0" style="2" hidden="1" customWidth="1"/>
    <col min="16" max="16384" width="9.140625" style="2"/>
  </cols>
  <sheetData>
    <row r="2" spans="1:15" ht="33.75" customHeight="1" x14ac:dyDescent="0.25">
      <c r="A2" s="28" t="s">
        <v>67</v>
      </c>
      <c r="B2" s="28"/>
      <c r="C2" s="28"/>
      <c r="D2" s="28"/>
      <c r="E2" s="28"/>
      <c r="F2" s="28"/>
      <c r="G2" s="28"/>
      <c r="H2" s="28"/>
      <c r="I2" s="28"/>
      <c r="J2" s="28"/>
      <c r="K2" s="1"/>
    </row>
    <row r="3" spans="1:15" x14ac:dyDescent="0.2">
      <c r="A3" s="3"/>
      <c r="B3" s="3"/>
      <c r="C3" s="3"/>
      <c r="D3" s="3"/>
      <c r="E3" s="3"/>
      <c r="F3" s="3"/>
      <c r="G3" s="3"/>
      <c r="H3" s="3"/>
      <c r="I3" s="3"/>
      <c r="J3" s="3"/>
      <c r="K3" s="4"/>
    </row>
    <row r="4" spans="1:15" x14ac:dyDescent="0.2">
      <c r="A4" s="5"/>
      <c r="B4" s="5"/>
      <c r="C4" s="5"/>
      <c r="D4" s="5"/>
      <c r="E4" s="5"/>
      <c r="F4" s="5"/>
      <c r="G4" s="5"/>
      <c r="H4" s="5"/>
      <c r="I4" s="5"/>
      <c r="J4" s="5"/>
    </row>
    <row r="5" spans="1:15" s="9" customFormat="1" x14ac:dyDescent="0.2">
      <c r="A5" s="7" t="s">
        <v>70</v>
      </c>
      <c r="B5" s="7"/>
      <c r="C5" s="7"/>
      <c r="D5" s="7"/>
      <c r="E5" s="7"/>
      <c r="F5" s="7"/>
      <c r="G5" s="7"/>
      <c r="H5" s="7"/>
      <c r="I5" s="7"/>
      <c r="J5" s="7"/>
      <c r="K5" s="8"/>
    </row>
    <row r="6" spans="1:15" s="9" customFormat="1" x14ac:dyDescent="0.2">
      <c r="A6" s="10"/>
      <c r="B6" s="10" t="s">
        <v>0</v>
      </c>
      <c r="C6" s="10" t="s">
        <v>1</v>
      </c>
      <c r="D6" s="10" t="s">
        <v>2</v>
      </c>
      <c r="E6" s="10" t="s">
        <v>3</v>
      </c>
      <c r="F6" s="10" t="s">
        <v>4</v>
      </c>
      <c r="G6" s="10" t="s">
        <v>5</v>
      </c>
      <c r="H6" s="10" t="s">
        <v>23</v>
      </c>
      <c r="I6" s="10" t="s">
        <v>24</v>
      </c>
      <c r="J6" s="10" t="s">
        <v>25</v>
      </c>
      <c r="K6" s="10" t="s">
        <v>6</v>
      </c>
      <c r="L6" s="11">
        <v>8635</v>
      </c>
    </row>
    <row r="7" spans="1:15" ht="15" x14ac:dyDescent="0.25">
      <c r="A7" s="12" t="s">
        <v>0</v>
      </c>
      <c r="B7" s="12">
        <f>M7</f>
        <v>8635</v>
      </c>
      <c r="C7" s="12"/>
      <c r="D7" s="12"/>
      <c r="E7" s="12"/>
      <c r="F7" s="12"/>
      <c r="G7" s="12"/>
      <c r="H7" s="12"/>
      <c r="I7" s="12"/>
      <c r="J7" s="12"/>
      <c r="K7" s="12">
        <f>SUM(B7:G7)</f>
        <v>8635</v>
      </c>
      <c r="L7" s="13">
        <f>(M7-L6)/L6</f>
        <v>0</v>
      </c>
      <c r="M7" s="14">
        <f>L6</f>
        <v>8635</v>
      </c>
      <c r="N7"/>
    </row>
    <row r="8" spans="1:15" ht="15" x14ac:dyDescent="0.25">
      <c r="A8" s="12" t="s">
        <v>7</v>
      </c>
      <c r="B8" s="12">
        <f>L6/4</f>
        <v>2158.75</v>
      </c>
      <c r="C8" s="12">
        <f>N8</f>
        <v>1651.4437499999999</v>
      </c>
      <c r="D8" s="12">
        <f>C8</f>
        <v>1651.4437499999999</v>
      </c>
      <c r="E8" s="12">
        <f>D8</f>
        <v>1651.4437499999999</v>
      </c>
      <c r="F8" s="12">
        <f>E8</f>
        <v>1651.4437499999999</v>
      </c>
      <c r="G8" s="12"/>
      <c r="H8" s="12"/>
      <c r="I8" s="12"/>
      <c r="J8" s="12"/>
      <c r="K8" s="12">
        <f>SUM(B8:G8)</f>
        <v>8764.5249999999996</v>
      </c>
      <c r="L8" s="24">
        <f>(M8-L6)/L6</f>
        <v>1.4999999999999958E-2</v>
      </c>
      <c r="M8">
        <f>L6*1.015</f>
        <v>8764.5249999999996</v>
      </c>
      <c r="N8" s="14">
        <f>(M8-B8)/4</f>
        <v>1651.4437499999999</v>
      </c>
    </row>
    <row r="9" spans="1:15" ht="15" x14ac:dyDescent="0.25">
      <c r="A9" s="12" t="s">
        <v>8</v>
      </c>
      <c r="B9" s="12">
        <f>L6/4</f>
        <v>2158.75</v>
      </c>
      <c r="C9" s="12">
        <f>N9</f>
        <v>849.46812499999987</v>
      </c>
      <c r="D9" s="12">
        <f>C9</f>
        <v>849.46812499999987</v>
      </c>
      <c r="E9" s="12">
        <f t="shared" ref="E9:J9" si="0">D9</f>
        <v>849.46812499999987</v>
      </c>
      <c r="F9" s="12">
        <f t="shared" si="0"/>
        <v>849.46812499999987</v>
      </c>
      <c r="G9" s="12">
        <f t="shared" si="0"/>
        <v>849.46812499999987</v>
      </c>
      <c r="H9" s="12">
        <f t="shared" si="0"/>
        <v>849.46812499999987</v>
      </c>
      <c r="I9" s="12">
        <f t="shared" si="0"/>
        <v>849.46812499999987</v>
      </c>
      <c r="J9" s="12">
        <f t="shared" si="0"/>
        <v>849.46812499999987</v>
      </c>
      <c r="K9" s="12">
        <f>SUM(B9:J9)</f>
        <v>8954.4949999999972</v>
      </c>
      <c r="L9" s="13">
        <f>(M9-L6)/L6</f>
        <v>3.699999999999988E-2</v>
      </c>
      <c r="M9" s="14">
        <f>L6*1.037</f>
        <v>8954.494999999999</v>
      </c>
      <c r="N9" s="14">
        <f>(M9-B9)/8</f>
        <v>849.46812499999987</v>
      </c>
    </row>
    <row r="10" spans="1:15" x14ac:dyDescent="0.2">
      <c r="A10" s="5"/>
      <c r="B10" s="5"/>
      <c r="C10" s="5"/>
      <c r="D10" s="5"/>
      <c r="E10" s="5"/>
      <c r="F10" s="5"/>
      <c r="G10" s="5"/>
      <c r="H10" s="5"/>
      <c r="I10" s="5"/>
      <c r="J10" s="5"/>
    </row>
    <row r="11" spans="1:15" x14ac:dyDescent="0.2">
      <c r="A11" s="7" t="s">
        <v>71</v>
      </c>
      <c r="B11" s="7"/>
      <c r="C11" s="7"/>
      <c r="D11" s="7"/>
      <c r="E11" s="7"/>
      <c r="F11" s="7"/>
      <c r="G11" s="7"/>
      <c r="H11" s="7"/>
      <c r="I11" s="7"/>
      <c r="J11" s="15"/>
      <c r="K11" s="16"/>
      <c r="L11" s="9"/>
      <c r="M11" s="9"/>
      <c r="N11" s="9"/>
    </row>
    <row r="12" spans="1:15" s="9" customFormat="1" x14ac:dyDescent="0.2">
      <c r="A12" s="10"/>
      <c r="B12" s="10" t="s">
        <v>0</v>
      </c>
      <c r="C12" s="10" t="s">
        <v>63</v>
      </c>
      <c r="D12" s="10" t="s">
        <v>64</v>
      </c>
      <c r="E12" s="10" t="s">
        <v>65</v>
      </c>
      <c r="F12" s="10" t="s">
        <v>66</v>
      </c>
      <c r="G12" s="10" t="s">
        <v>1</v>
      </c>
      <c r="H12" s="10" t="s">
        <v>2</v>
      </c>
      <c r="I12" s="10" t="s">
        <v>3</v>
      </c>
      <c r="J12" s="10" t="s">
        <v>4</v>
      </c>
      <c r="K12" s="10" t="s">
        <v>6</v>
      </c>
      <c r="L12" s="11">
        <v>10780</v>
      </c>
      <c r="O12" s="2"/>
    </row>
    <row r="13" spans="1:15" s="9" customFormat="1" ht="15" x14ac:dyDescent="0.25">
      <c r="A13" s="12" t="s">
        <v>0</v>
      </c>
      <c r="B13" s="12">
        <f>M13</f>
        <v>10780</v>
      </c>
      <c r="C13" s="12"/>
      <c r="D13" s="12"/>
      <c r="E13" s="12"/>
      <c r="F13" s="12"/>
      <c r="G13" s="12"/>
      <c r="H13" s="12"/>
      <c r="I13" s="12"/>
      <c r="J13" s="12"/>
      <c r="K13" s="12">
        <f>SUM(B13:G13)</f>
        <v>10780</v>
      </c>
      <c r="L13" s="13">
        <f>(M13-L12)/L12</f>
        <v>0</v>
      </c>
      <c r="M13" s="14">
        <f>L12</f>
        <v>10780</v>
      </c>
      <c r="N13"/>
      <c r="O13" s="2"/>
    </row>
    <row r="14" spans="1:15" ht="15" x14ac:dyDescent="0.25">
      <c r="A14" s="12" t="s">
        <v>7</v>
      </c>
      <c r="B14" s="12">
        <f>L12/4</f>
        <v>2695</v>
      </c>
      <c r="C14" s="12">
        <f>N14</f>
        <v>2061.6749999999997</v>
      </c>
      <c r="D14" s="12">
        <f>C14</f>
        <v>2061.6749999999997</v>
      </c>
      <c r="E14" s="12">
        <f>D14</f>
        <v>2061.6749999999997</v>
      </c>
      <c r="F14" s="12">
        <f>E14</f>
        <v>2061.6749999999997</v>
      </c>
      <c r="G14" s="12"/>
      <c r="H14" s="12"/>
      <c r="I14" s="12"/>
      <c r="J14" s="12"/>
      <c r="K14" s="12">
        <f>SUM(B14:G14)</f>
        <v>10941.699999999997</v>
      </c>
      <c r="L14" s="24">
        <f>(M14-L12)/L12</f>
        <v>1.4999999999999899E-2</v>
      </c>
      <c r="M14">
        <f>L12*1.015</f>
        <v>10941.699999999999</v>
      </c>
      <c r="N14" s="14">
        <f>(M14-B14)/4</f>
        <v>2061.6749999999997</v>
      </c>
    </row>
    <row r="15" spans="1:15" ht="15" x14ac:dyDescent="0.25">
      <c r="A15" s="12" t="s">
        <v>8</v>
      </c>
      <c r="B15" s="12">
        <f>L12/4</f>
        <v>2695</v>
      </c>
      <c r="C15" s="12">
        <f>N15</f>
        <v>1060.4824999999998</v>
      </c>
      <c r="D15" s="12">
        <f>C15</f>
        <v>1060.4824999999998</v>
      </c>
      <c r="E15" s="12">
        <f t="shared" ref="E15:J15" si="1">D15</f>
        <v>1060.4824999999998</v>
      </c>
      <c r="F15" s="12">
        <f t="shared" si="1"/>
        <v>1060.4824999999998</v>
      </c>
      <c r="G15" s="12">
        <f t="shared" si="1"/>
        <v>1060.4824999999998</v>
      </c>
      <c r="H15" s="12">
        <f t="shared" si="1"/>
        <v>1060.4824999999998</v>
      </c>
      <c r="I15" s="12">
        <f t="shared" si="1"/>
        <v>1060.4824999999998</v>
      </c>
      <c r="J15" s="12">
        <f t="shared" si="1"/>
        <v>1060.4824999999998</v>
      </c>
      <c r="K15" s="12">
        <f>SUM(B15:J15)</f>
        <v>11178.86</v>
      </c>
      <c r="L15" s="13">
        <f>(M15-L12)/L12</f>
        <v>3.6999999999999887E-2</v>
      </c>
      <c r="M15" s="14">
        <f>L12*1.037</f>
        <v>11178.859999999999</v>
      </c>
      <c r="N15" s="14">
        <f>(M15-B15)/8</f>
        <v>1060.4824999999998</v>
      </c>
    </row>
    <row r="16" spans="1:15" x14ac:dyDescent="0.2">
      <c r="A16" s="5"/>
      <c r="B16" s="5"/>
      <c r="C16" s="5"/>
      <c r="D16" s="5"/>
      <c r="E16" s="5"/>
      <c r="F16" s="5"/>
      <c r="G16" s="5"/>
      <c r="H16" s="5"/>
      <c r="I16" s="5"/>
      <c r="J16" s="5"/>
    </row>
    <row r="17" spans="1:15" s="9" customFormat="1" x14ac:dyDescent="0.2">
      <c r="A17" s="7" t="s">
        <v>72</v>
      </c>
      <c r="B17" s="15"/>
      <c r="C17" s="15"/>
      <c r="D17" s="15"/>
      <c r="E17" s="15"/>
      <c r="F17" s="15"/>
      <c r="G17" s="15"/>
      <c r="H17" s="15"/>
      <c r="I17" s="15"/>
      <c r="J17" s="15"/>
      <c r="K17" s="16"/>
      <c r="O17" s="2"/>
    </row>
    <row r="18" spans="1:15" s="9" customFormat="1" x14ac:dyDescent="0.2">
      <c r="A18" s="10"/>
      <c r="B18" s="10" t="s">
        <v>0</v>
      </c>
      <c r="C18" s="10" t="s">
        <v>1</v>
      </c>
      <c r="D18" s="10" t="s">
        <v>2</v>
      </c>
      <c r="E18" s="10" t="s">
        <v>3</v>
      </c>
      <c r="F18" s="10" t="s">
        <v>4</v>
      </c>
      <c r="G18" s="10" t="s">
        <v>5</v>
      </c>
      <c r="H18" s="10" t="s">
        <v>23</v>
      </c>
      <c r="I18" s="10" t="s">
        <v>24</v>
      </c>
      <c r="J18" s="10" t="s">
        <v>25</v>
      </c>
      <c r="K18" s="10" t="s">
        <v>6</v>
      </c>
      <c r="L18" s="11">
        <v>15620</v>
      </c>
      <c r="O18" s="2"/>
    </row>
    <row r="19" spans="1:15" ht="15" x14ac:dyDescent="0.25">
      <c r="A19" s="12" t="s">
        <v>0</v>
      </c>
      <c r="B19" s="12">
        <f>M19</f>
        <v>15620</v>
      </c>
      <c r="C19" s="12"/>
      <c r="D19" s="12"/>
      <c r="E19" s="12"/>
      <c r="F19" s="12"/>
      <c r="G19" s="12"/>
      <c r="H19" s="12"/>
      <c r="I19" s="12"/>
      <c r="J19" s="12"/>
      <c r="K19" s="12">
        <f>SUM(B19:G19)</f>
        <v>15620</v>
      </c>
      <c r="L19" s="13">
        <f>(M19-L18)/L18</f>
        <v>0</v>
      </c>
      <c r="M19" s="14">
        <f>L18</f>
        <v>15620</v>
      </c>
      <c r="N19"/>
    </row>
    <row r="20" spans="1:15" ht="15" x14ac:dyDescent="0.25">
      <c r="A20" s="12" t="s">
        <v>7</v>
      </c>
      <c r="B20" s="12">
        <f>L18/4</f>
        <v>3905</v>
      </c>
      <c r="C20" s="12">
        <f>N20</f>
        <v>2987.3249999999998</v>
      </c>
      <c r="D20" s="12">
        <f>C20</f>
        <v>2987.3249999999998</v>
      </c>
      <c r="E20" s="12">
        <f>D20</f>
        <v>2987.3249999999998</v>
      </c>
      <c r="F20" s="12">
        <f>E20</f>
        <v>2987.3249999999998</v>
      </c>
      <c r="G20" s="12"/>
      <c r="H20" s="12"/>
      <c r="I20" s="12"/>
      <c r="J20" s="12"/>
      <c r="K20" s="12">
        <f>SUM(B20:G20)</f>
        <v>15854.3</v>
      </c>
      <c r="L20" s="13">
        <f>(M20-L18)/L18</f>
        <v>1.4999999999999953E-2</v>
      </c>
      <c r="M20">
        <f>L18*1.015</f>
        <v>15854.3</v>
      </c>
      <c r="N20" s="14">
        <f>(M20-B20)/4</f>
        <v>2987.3249999999998</v>
      </c>
    </row>
    <row r="21" spans="1:15" ht="15" x14ac:dyDescent="0.25">
      <c r="A21" s="12" t="s">
        <v>8</v>
      </c>
      <c r="B21" s="12">
        <f>L18/4</f>
        <v>3905</v>
      </c>
      <c r="C21" s="12">
        <f>N21</f>
        <v>1536.6174999999998</v>
      </c>
      <c r="D21" s="12">
        <f>C21</f>
        <v>1536.6174999999998</v>
      </c>
      <c r="E21" s="12">
        <f t="shared" ref="E21:J21" si="2">D21</f>
        <v>1536.6174999999998</v>
      </c>
      <c r="F21" s="12">
        <f t="shared" si="2"/>
        <v>1536.6174999999998</v>
      </c>
      <c r="G21" s="12">
        <f t="shared" si="2"/>
        <v>1536.6174999999998</v>
      </c>
      <c r="H21" s="12">
        <f t="shared" si="2"/>
        <v>1536.6174999999998</v>
      </c>
      <c r="I21" s="12">
        <f t="shared" si="2"/>
        <v>1536.6174999999998</v>
      </c>
      <c r="J21" s="12">
        <f t="shared" si="2"/>
        <v>1536.6174999999998</v>
      </c>
      <c r="K21" s="12">
        <f>SUM(B21:J21)</f>
        <v>16197.940000000002</v>
      </c>
      <c r="L21" s="13">
        <f>(M21-L18)/L18</f>
        <v>3.6999999999999915E-2</v>
      </c>
      <c r="M21" s="14">
        <f>L18*1.037</f>
        <v>16197.939999999999</v>
      </c>
      <c r="N21" s="14">
        <f>(M21-B21)/8</f>
        <v>1536.6174999999998</v>
      </c>
    </row>
    <row r="22" spans="1:15" x14ac:dyDescent="0.2">
      <c r="A22" s="5"/>
      <c r="B22" s="5"/>
      <c r="C22" s="5"/>
      <c r="D22" s="5"/>
      <c r="E22" s="5"/>
      <c r="F22" s="5"/>
      <c r="G22" s="5"/>
      <c r="H22" s="5"/>
      <c r="I22" s="5"/>
      <c r="J22" s="5"/>
      <c r="K22" s="17"/>
    </row>
    <row r="23" spans="1:15" s="9" customFormat="1" x14ac:dyDescent="0.2">
      <c r="A23" s="15"/>
      <c r="B23" s="15"/>
      <c r="C23" s="15"/>
      <c r="D23" s="15"/>
      <c r="E23" s="15"/>
      <c r="F23" s="15"/>
      <c r="G23" s="15"/>
      <c r="H23" s="15"/>
      <c r="I23" s="15"/>
      <c r="J23" s="15"/>
      <c r="K23" s="18"/>
      <c r="O23" s="2"/>
    </row>
    <row r="24" spans="1:15" s="9" customFormat="1" x14ac:dyDescent="0.2">
      <c r="A24" s="7" t="s">
        <v>73</v>
      </c>
      <c r="B24" s="15"/>
      <c r="C24" s="15"/>
      <c r="D24" s="15"/>
      <c r="E24" s="15"/>
      <c r="F24" s="15"/>
      <c r="G24" s="15"/>
      <c r="H24" s="15"/>
      <c r="I24" s="15"/>
      <c r="J24" s="15"/>
      <c r="K24" s="16"/>
      <c r="O24" s="2"/>
    </row>
    <row r="25" spans="1:15" s="9" customFormat="1" x14ac:dyDescent="0.2">
      <c r="A25" s="10"/>
      <c r="B25" s="10" t="s">
        <v>0</v>
      </c>
      <c r="C25" s="10" t="s">
        <v>1</v>
      </c>
      <c r="D25" s="10" t="s">
        <v>2</v>
      </c>
      <c r="E25" s="10" t="s">
        <v>3</v>
      </c>
      <c r="F25" s="10" t="s">
        <v>4</v>
      </c>
      <c r="G25" s="10" t="s">
        <v>5</v>
      </c>
      <c r="H25" s="10" t="s">
        <v>23</v>
      </c>
      <c r="I25" s="10" t="s">
        <v>24</v>
      </c>
      <c r="J25" s="10" t="s">
        <v>25</v>
      </c>
      <c r="K25" s="10" t="s">
        <v>6</v>
      </c>
      <c r="L25" s="11">
        <v>26620</v>
      </c>
      <c r="O25" s="2"/>
    </row>
    <row r="26" spans="1:15" ht="15" x14ac:dyDescent="0.25">
      <c r="A26" s="12" t="s">
        <v>0</v>
      </c>
      <c r="B26" s="12">
        <f>M26</f>
        <v>26620</v>
      </c>
      <c r="C26" s="12"/>
      <c r="D26" s="12"/>
      <c r="E26" s="12"/>
      <c r="F26" s="12"/>
      <c r="G26" s="12"/>
      <c r="H26" s="12"/>
      <c r="I26" s="12"/>
      <c r="J26" s="12"/>
      <c r="K26" s="12">
        <f>SUM(B26:G26)</f>
        <v>26620</v>
      </c>
      <c r="L26" s="13">
        <f>(M26-L25)/L25</f>
        <v>0</v>
      </c>
      <c r="M26" s="14">
        <f>L25</f>
        <v>26620</v>
      </c>
      <c r="N26"/>
      <c r="O26" s="2">
        <f>K26*1.08</f>
        <v>28749.600000000002</v>
      </c>
    </row>
    <row r="27" spans="1:15" ht="15" x14ac:dyDescent="0.25">
      <c r="A27" s="12" t="s">
        <v>7</v>
      </c>
      <c r="B27" s="12">
        <f>L25/4</f>
        <v>6655</v>
      </c>
      <c r="C27" s="12">
        <f>N27</f>
        <v>5091.0749999999989</v>
      </c>
      <c r="D27" s="12">
        <f>C27</f>
        <v>5091.0749999999989</v>
      </c>
      <c r="E27" s="12">
        <f>D27</f>
        <v>5091.0749999999989</v>
      </c>
      <c r="F27" s="12">
        <f>E27</f>
        <v>5091.0749999999989</v>
      </c>
      <c r="G27" s="12"/>
      <c r="H27" s="12"/>
      <c r="I27" s="12"/>
      <c r="J27" s="12"/>
      <c r="K27" s="12">
        <f>SUM(B27:G27)</f>
        <v>27019.299999999996</v>
      </c>
      <c r="L27" s="13">
        <f>(M27-L25)/L25</f>
        <v>1.4999999999999836E-2</v>
      </c>
      <c r="M27">
        <f>L25*1.015</f>
        <v>27019.299999999996</v>
      </c>
      <c r="N27" s="14">
        <f>(M27-B27)/4</f>
        <v>5091.0749999999989</v>
      </c>
    </row>
    <row r="28" spans="1:15" ht="15" x14ac:dyDescent="0.25">
      <c r="A28" s="12" t="s">
        <v>8</v>
      </c>
      <c r="B28" s="12">
        <f>L25/4</f>
        <v>6655</v>
      </c>
      <c r="C28" s="12">
        <f>N28</f>
        <v>2618.7424999999998</v>
      </c>
      <c r="D28" s="12">
        <f>C28</f>
        <v>2618.7424999999998</v>
      </c>
      <c r="E28" s="12">
        <f t="shared" ref="E28:J28" si="3">D28</f>
        <v>2618.7424999999998</v>
      </c>
      <c r="F28" s="12">
        <f t="shared" si="3"/>
        <v>2618.7424999999998</v>
      </c>
      <c r="G28" s="12">
        <f t="shared" si="3"/>
        <v>2618.7424999999998</v>
      </c>
      <c r="H28" s="12">
        <f t="shared" si="3"/>
        <v>2618.7424999999998</v>
      </c>
      <c r="I28" s="12">
        <f t="shared" si="3"/>
        <v>2618.7424999999998</v>
      </c>
      <c r="J28" s="12">
        <f t="shared" si="3"/>
        <v>2618.7424999999998</v>
      </c>
      <c r="K28" s="12">
        <f>SUM(B28:J28)</f>
        <v>27604.940000000002</v>
      </c>
      <c r="L28" s="13">
        <f>(M28-L25)/L25</f>
        <v>3.699999999999995E-2</v>
      </c>
      <c r="M28" s="14">
        <f>L25*1.037</f>
        <v>27604.94</v>
      </c>
      <c r="N28" s="14">
        <f>(M28-B28)/8</f>
        <v>2618.7424999999998</v>
      </c>
    </row>
    <row r="29" spans="1:15" x14ac:dyDescent="0.2">
      <c r="A29" s="5"/>
      <c r="B29" s="5"/>
      <c r="C29" s="5"/>
      <c r="D29" s="5"/>
      <c r="E29" s="5"/>
      <c r="F29" s="5"/>
      <c r="G29" s="5"/>
      <c r="H29" s="5"/>
      <c r="I29" s="5"/>
      <c r="J29" s="5"/>
      <c r="N29" s="5"/>
    </row>
    <row r="30" spans="1:15" x14ac:dyDescent="0.2">
      <c r="A30" s="5"/>
      <c r="B30" s="5"/>
      <c r="C30" s="5"/>
      <c r="D30" s="5"/>
      <c r="E30" s="5"/>
      <c r="F30" s="5"/>
      <c r="G30" s="5"/>
      <c r="H30" s="5"/>
      <c r="I30" s="5"/>
      <c r="J30" s="5"/>
      <c r="N30" s="5"/>
    </row>
    <row r="31" spans="1:15" s="9" customFormat="1" x14ac:dyDescent="0.2">
      <c r="A31" s="7" t="s">
        <v>74</v>
      </c>
      <c r="B31" s="7"/>
      <c r="C31" s="7"/>
      <c r="D31" s="7"/>
      <c r="E31" s="7"/>
      <c r="F31" s="7"/>
      <c r="G31" s="7"/>
      <c r="H31" s="7"/>
      <c r="I31" s="7"/>
      <c r="J31" s="7"/>
      <c r="K31" s="8"/>
    </row>
    <row r="32" spans="1:15" s="9" customFormat="1" x14ac:dyDescent="0.2">
      <c r="A32" s="10"/>
      <c r="B32" s="10" t="s">
        <v>0</v>
      </c>
      <c r="C32" s="10" t="s">
        <v>1</v>
      </c>
      <c r="D32" s="10" t="s">
        <v>2</v>
      </c>
      <c r="E32" s="10" t="s">
        <v>3</v>
      </c>
      <c r="F32" s="10" t="s">
        <v>4</v>
      </c>
      <c r="G32" s="10" t="s">
        <v>5</v>
      </c>
      <c r="H32" s="10" t="s">
        <v>23</v>
      </c>
      <c r="I32" s="10" t="s">
        <v>24</v>
      </c>
      <c r="J32" s="10" t="s">
        <v>25</v>
      </c>
      <c r="K32" s="10" t="s">
        <v>6</v>
      </c>
      <c r="L32" s="11">
        <v>7920</v>
      </c>
    </row>
    <row r="33" spans="1:15" ht="15" x14ac:dyDescent="0.25">
      <c r="A33" s="12" t="s">
        <v>0</v>
      </c>
      <c r="B33" s="12">
        <f>M33</f>
        <v>7920</v>
      </c>
      <c r="C33" s="12"/>
      <c r="D33" s="12"/>
      <c r="E33" s="12"/>
      <c r="F33" s="12"/>
      <c r="G33" s="12"/>
      <c r="H33" s="12"/>
      <c r="I33" s="12"/>
      <c r="J33" s="12"/>
      <c r="K33" s="12">
        <f>SUM(B33:G33)</f>
        <v>7920</v>
      </c>
      <c r="L33" s="13">
        <f>(M33-L32)/L32</f>
        <v>0</v>
      </c>
      <c r="M33" s="14">
        <f>L32</f>
        <v>7920</v>
      </c>
      <c r="N33"/>
    </row>
    <row r="34" spans="1:15" ht="15" x14ac:dyDescent="0.25">
      <c r="A34" s="12" t="s">
        <v>7</v>
      </c>
      <c r="B34" s="12">
        <f>L32/4</f>
        <v>1980</v>
      </c>
      <c r="C34" s="12">
        <f>N34</f>
        <v>1514.6999999999998</v>
      </c>
      <c r="D34" s="12">
        <f>C34</f>
        <v>1514.6999999999998</v>
      </c>
      <c r="E34" s="12">
        <f>D34</f>
        <v>1514.6999999999998</v>
      </c>
      <c r="F34" s="12">
        <f>E34</f>
        <v>1514.6999999999998</v>
      </c>
      <c r="G34" s="12"/>
      <c r="H34" s="12"/>
      <c r="I34" s="12"/>
      <c r="J34" s="12"/>
      <c r="K34" s="12">
        <f>SUM(B34:G34)</f>
        <v>8038.7999999999993</v>
      </c>
      <c r="L34" s="13">
        <f>(M34-L32)/L32</f>
        <v>1.4999999999999908E-2</v>
      </c>
      <c r="M34">
        <f>L32*1.015</f>
        <v>8038.7999999999993</v>
      </c>
      <c r="N34" s="14">
        <f>(M34-B34)/4</f>
        <v>1514.6999999999998</v>
      </c>
    </row>
    <row r="35" spans="1:15" ht="15" x14ac:dyDescent="0.25">
      <c r="A35" s="12" t="s">
        <v>8</v>
      </c>
      <c r="B35" s="12">
        <f>L32/4</f>
        <v>1980</v>
      </c>
      <c r="C35" s="12">
        <f>N35</f>
        <v>779.12999999999988</v>
      </c>
      <c r="D35" s="12">
        <f>C35</f>
        <v>779.12999999999988</v>
      </c>
      <c r="E35" s="12">
        <f t="shared" ref="E35:J35" si="4">D35</f>
        <v>779.12999999999988</v>
      </c>
      <c r="F35" s="12">
        <f t="shared" si="4"/>
        <v>779.12999999999988</v>
      </c>
      <c r="G35" s="12">
        <f t="shared" si="4"/>
        <v>779.12999999999988</v>
      </c>
      <c r="H35" s="12">
        <f t="shared" si="4"/>
        <v>779.12999999999988</v>
      </c>
      <c r="I35" s="12">
        <f t="shared" si="4"/>
        <v>779.12999999999988</v>
      </c>
      <c r="J35" s="12">
        <f t="shared" si="4"/>
        <v>779.12999999999988</v>
      </c>
      <c r="K35" s="12">
        <f>SUM(B35:J35)</f>
        <v>8213.0400000000009</v>
      </c>
      <c r="L35" s="13">
        <f>(M35-L32)/L32</f>
        <v>3.699999999999988E-2</v>
      </c>
      <c r="M35" s="14">
        <f>L32*1.037</f>
        <v>8213.0399999999991</v>
      </c>
      <c r="N35" s="14">
        <f>(M35-B35)/8</f>
        <v>779.12999999999988</v>
      </c>
    </row>
    <row r="36" spans="1:15" x14ac:dyDescent="0.2">
      <c r="A36" s="5"/>
      <c r="B36" s="5"/>
      <c r="C36" s="5"/>
      <c r="D36" s="5"/>
      <c r="E36" s="5"/>
      <c r="F36" s="5"/>
      <c r="G36" s="5"/>
      <c r="H36" s="5"/>
      <c r="I36" s="5"/>
      <c r="J36" s="5"/>
      <c r="N36" s="5"/>
    </row>
    <row r="37" spans="1:15" x14ac:dyDescent="0.2">
      <c r="A37" s="5"/>
      <c r="B37" s="5"/>
      <c r="C37" s="5"/>
      <c r="D37" s="5"/>
      <c r="E37" s="5"/>
      <c r="F37" s="5"/>
      <c r="G37" s="5"/>
      <c r="H37" s="5"/>
      <c r="I37" s="5"/>
      <c r="J37" s="5"/>
      <c r="N37" s="5"/>
    </row>
    <row r="38" spans="1:15" s="9" customFormat="1" x14ac:dyDescent="0.2">
      <c r="A38" s="7" t="s">
        <v>75</v>
      </c>
      <c r="B38" s="7"/>
      <c r="C38" s="7"/>
      <c r="D38" s="7"/>
      <c r="E38" s="7"/>
      <c r="F38" s="7"/>
      <c r="G38" s="7"/>
      <c r="H38" s="15"/>
      <c r="I38" s="15"/>
      <c r="J38" s="15"/>
      <c r="K38" s="8"/>
    </row>
    <row r="39" spans="1:15" s="9" customFormat="1" x14ac:dyDescent="0.2">
      <c r="A39" s="10"/>
      <c r="B39" s="10" t="s">
        <v>0</v>
      </c>
      <c r="C39" s="10" t="s">
        <v>1</v>
      </c>
      <c r="D39" s="10" t="s">
        <v>2</v>
      </c>
      <c r="E39" s="10" t="s">
        <v>3</v>
      </c>
      <c r="F39" s="10" t="s">
        <v>4</v>
      </c>
      <c r="G39" s="10" t="s">
        <v>5</v>
      </c>
      <c r="H39" s="10" t="s">
        <v>23</v>
      </c>
      <c r="I39" s="10" t="s">
        <v>24</v>
      </c>
      <c r="J39" s="10" t="s">
        <v>25</v>
      </c>
      <c r="K39" s="10" t="s">
        <v>6</v>
      </c>
      <c r="L39" s="11">
        <v>9790</v>
      </c>
    </row>
    <row r="40" spans="1:15" ht="15" x14ac:dyDescent="0.25">
      <c r="A40" s="12" t="s">
        <v>0</v>
      </c>
      <c r="B40" s="12">
        <f>M40</f>
        <v>9790</v>
      </c>
      <c r="C40" s="12"/>
      <c r="D40" s="12"/>
      <c r="E40" s="12"/>
      <c r="F40" s="12"/>
      <c r="G40" s="12"/>
      <c r="H40" s="12"/>
      <c r="I40" s="12"/>
      <c r="J40" s="12"/>
      <c r="K40" s="12">
        <f>SUM(B40:G40)</f>
        <v>9790</v>
      </c>
      <c r="L40" s="13">
        <f>(M40-L39)/L39</f>
        <v>0</v>
      </c>
      <c r="M40" s="14">
        <f>L39</f>
        <v>9790</v>
      </c>
      <c r="N40"/>
    </row>
    <row r="41" spans="1:15" ht="15" x14ac:dyDescent="0.25">
      <c r="A41" s="12" t="s">
        <v>7</v>
      </c>
      <c r="B41" s="12">
        <f>L39/4</f>
        <v>2447.5</v>
      </c>
      <c r="C41" s="12">
        <f>N41</f>
        <v>1872.3374999999996</v>
      </c>
      <c r="D41" s="12">
        <f>C41</f>
        <v>1872.3374999999996</v>
      </c>
      <c r="E41" s="12">
        <f>D41</f>
        <v>1872.3374999999996</v>
      </c>
      <c r="F41" s="12">
        <f>E41</f>
        <v>1872.3374999999996</v>
      </c>
      <c r="G41" s="12"/>
      <c r="H41" s="12"/>
      <c r="I41" s="12"/>
      <c r="J41" s="12"/>
      <c r="K41" s="12">
        <f>SUM(B41:G41)</f>
        <v>9936.8499999999985</v>
      </c>
      <c r="L41" s="13">
        <f>(M41-L39)/L39</f>
        <v>1.4999999999999852E-2</v>
      </c>
      <c r="M41">
        <f>L39*1.015</f>
        <v>9936.8499999999985</v>
      </c>
      <c r="N41" s="14">
        <f>(M41-B41)/4</f>
        <v>1872.3374999999996</v>
      </c>
    </row>
    <row r="42" spans="1:15" ht="15" x14ac:dyDescent="0.25">
      <c r="A42" s="12" t="s">
        <v>8</v>
      </c>
      <c r="B42" s="12">
        <f>L39/4</f>
        <v>2447.5</v>
      </c>
      <c r="C42" s="12">
        <f>N42</f>
        <v>963.09124999999995</v>
      </c>
      <c r="D42" s="12">
        <f>C42</f>
        <v>963.09124999999995</v>
      </c>
      <c r="E42" s="12">
        <f t="shared" ref="E42:J42" si="5">D42</f>
        <v>963.09124999999995</v>
      </c>
      <c r="F42" s="12">
        <f t="shared" si="5"/>
        <v>963.09124999999995</v>
      </c>
      <c r="G42" s="12">
        <f t="shared" si="5"/>
        <v>963.09124999999995</v>
      </c>
      <c r="H42" s="12">
        <f t="shared" si="5"/>
        <v>963.09124999999995</v>
      </c>
      <c r="I42" s="12">
        <f t="shared" si="5"/>
        <v>963.09124999999995</v>
      </c>
      <c r="J42" s="12">
        <f t="shared" si="5"/>
        <v>963.09124999999995</v>
      </c>
      <c r="K42" s="12">
        <f>SUM(B42:J42)</f>
        <v>10152.229999999998</v>
      </c>
      <c r="L42" s="13">
        <f>(M42-L39)/L39</f>
        <v>3.6999999999999957E-2</v>
      </c>
      <c r="M42" s="14">
        <f>L39*1.037</f>
        <v>10152.23</v>
      </c>
      <c r="N42" s="14">
        <f>(M42-B42)/8</f>
        <v>963.09124999999995</v>
      </c>
    </row>
    <row r="43" spans="1:15" x14ac:dyDescent="0.2">
      <c r="A43" s="5"/>
      <c r="B43" s="5"/>
      <c r="C43" s="5"/>
      <c r="D43" s="5"/>
      <c r="E43" s="5"/>
      <c r="F43" s="5"/>
      <c r="G43" s="5"/>
      <c r="H43" s="5"/>
      <c r="I43" s="5"/>
      <c r="J43" s="5"/>
    </row>
    <row r="44" spans="1:15" x14ac:dyDescent="0.2">
      <c r="A44" s="5"/>
      <c r="B44" s="5"/>
      <c r="C44" s="5"/>
      <c r="D44" s="5"/>
      <c r="E44" s="5"/>
      <c r="F44" s="5"/>
      <c r="G44" s="5"/>
      <c r="H44" s="5"/>
      <c r="I44" s="5"/>
      <c r="J44" s="5"/>
    </row>
    <row r="45" spans="1:15" s="9" customFormat="1" x14ac:dyDescent="0.2">
      <c r="A45" s="7" t="s">
        <v>76</v>
      </c>
      <c r="B45" s="15"/>
      <c r="C45" s="15"/>
      <c r="D45" s="15"/>
      <c r="E45" s="15"/>
      <c r="F45" s="15"/>
      <c r="G45" s="15"/>
      <c r="H45" s="15"/>
      <c r="I45" s="15"/>
      <c r="J45" s="15"/>
      <c r="K45" s="16"/>
      <c r="O45" s="2"/>
    </row>
    <row r="46" spans="1:15" s="9" customFormat="1" x14ac:dyDescent="0.2">
      <c r="A46" s="10"/>
      <c r="B46" s="10" t="s">
        <v>0</v>
      </c>
      <c r="C46" s="10" t="s">
        <v>1</v>
      </c>
      <c r="D46" s="10" t="s">
        <v>2</v>
      </c>
      <c r="E46" s="10" t="s">
        <v>3</v>
      </c>
      <c r="F46" s="10" t="s">
        <v>4</v>
      </c>
      <c r="G46" s="10" t="s">
        <v>5</v>
      </c>
      <c r="H46" s="10" t="s">
        <v>23</v>
      </c>
      <c r="I46" s="10" t="s">
        <v>24</v>
      </c>
      <c r="J46" s="10" t="s">
        <v>25</v>
      </c>
      <c r="K46" s="10" t="s">
        <v>6</v>
      </c>
      <c r="L46" s="11">
        <v>16940</v>
      </c>
      <c r="O46" s="2"/>
    </row>
    <row r="47" spans="1:15" ht="15" x14ac:dyDescent="0.25">
      <c r="A47" s="12" t="s">
        <v>0</v>
      </c>
      <c r="B47" s="12">
        <f>M47</f>
        <v>16940</v>
      </c>
      <c r="C47" s="12"/>
      <c r="D47" s="12"/>
      <c r="E47" s="12"/>
      <c r="F47" s="12"/>
      <c r="G47" s="12"/>
      <c r="H47" s="12"/>
      <c r="I47" s="12"/>
      <c r="J47" s="12"/>
      <c r="K47" s="12">
        <f>SUM(B47:G47)</f>
        <v>16940</v>
      </c>
      <c r="L47" s="13">
        <f>(M47-L46)/L46</f>
        <v>0</v>
      </c>
      <c r="M47" s="14">
        <f>L46</f>
        <v>16940</v>
      </c>
      <c r="N47"/>
    </row>
    <row r="48" spans="1:15" ht="15" x14ac:dyDescent="0.25">
      <c r="A48" s="12" t="s">
        <v>7</v>
      </c>
      <c r="B48" s="12">
        <f>L46/4</f>
        <v>4235</v>
      </c>
      <c r="C48" s="12">
        <f>N48</f>
        <v>3239.7749999999996</v>
      </c>
      <c r="D48" s="12">
        <f>C48</f>
        <v>3239.7749999999996</v>
      </c>
      <c r="E48" s="12">
        <f>D48</f>
        <v>3239.7749999999996</v>
      </c>
      <c r="F48" s="12">
        <f>E48</f>
        <v>3239.7749999999996</v>
      </c>
      <c r="G48" s="12"/>
      <c r="H48" s="12"/>
      <c r="I48" s="12"/>
      <c r="J48" s="12"/>
      <c r="K48" s="12">
        <f>SUM(B48:G48)</f>
        <v>17194.099999999999</v>
      </c>
      <c r="L48" s="13">
        <f>(M48-L46)/L46</f>
        <v>1.4999999999999914E-2</v>
      </c>
      <c r="M48">
        <f>L46*1.015</f>
        <v>17194.099999999999</v>
      </c>
      <c r="N48" s="14">
        <f>(M48-B48)/4</f>
        <v>3239.7749999999996</v>
      </c>
    </row>
    <row r="49" spans="1:15" ht="15" x14ac:dyDescent="0.25">
      <c r="A49" s="12" t="s">
        <v>8</v>
      </c>
      <c r="B49" s="12">
        <f>L46/4</f>
        <v>4235</v>
      </c>
      <c r="C49" s="12">
        <f>N49</f>
        <v>1666.4724999999999</v>
      </c>
      <c r="D49" s="12">
        <f>C49</f>
        <v>1666.4724999999999</v>
      </c>
      <c r="E49" s="12">
        <f t="shared" ref="E49:J49" si="6">D49</f>
        <v>1666.4724999999999</v>
      </c>
      <c r="F49" s="12">
        <f t="shared" si="6"/>
        <v>1666.4724999999999</v>
      </c>
      <c r="G49" s="12">
        <f t="shared" si="6"/>
        <v>1666.4724999999999</v>
      </c>
      <c r="H49" s="12">
        <f t="shared" si="6"/>
        <v>1666.4724999999999</v>
      </c>
      <c r="I49" s="12">
        <f t="shared" si="6"/>
        <v>1666.4724999999999</v>
      </c>
      <c r="J49" s="12">
        <f t="shared" si="6"/>
        <v>1666.4724999999999</v>
      </c>
      <c r="K49" s="12">
        <f>SUM(B49:J49)</f>
        <v>17566.78</v>
      </c>
      <c r="L49" s="13">
        <f>(M49-L46)/L46</f>
        <v>3.6999999999999929E-2</v>
      </c>
      <c r="M49" s="14">
        <f>L46*1.037</f>
        <v>17566.78</v>
      </c>
      <c r="N49" s="14">
        <f>(M49-B49)/8</f>
        <v>1666.4724999999999</v>
      </c>
    </row>
    <row r="50" spans="1:15" x14ac:dyDescent="0.2">
      <c r="A50" s="5"/>
      <c r="B50" s="5"/>
      <c r="C50" s="5"/>
      <c r="D50" s="5"/>
      <c r="E50" s="5"/>
      <c r="F50" s="5"/>
      <c r="G50" s="5"/>
      <c r="H50" s="5"/>
      <c r="I50" s="5"/>
      <c r="J50" s="5"/>
      <c r="K50" s="17"/>
    </row>
    <row r="51" spans="1:15" s="9" customFormat="1" x14ac:dyDescent="0.2">
      <c r="A51" s="15"/>
      <c r="B51" s="15"/>
      <c r="C51" s="15"/>
      <c r="D51" s="15"/>
      <c r="E51" s="15"/>
      <c r="F51" s="15"/>
      <c r="G51" s="15"/>
      <c r="H51" s="15"/>
      <c r="I51" s="15"/>
      <c r="J51" s="15"/>
      <c r="K51" s="18"/>
      <c r="O51" s="2"/>
    </row>
    <row r="52" spans="1:15" s="9" customFormat="1" x14ac:dyDescent="0.2">
      <c r="A52" s="7" t="s">
        <v>77</v>
      </c>
      <c r="B52" s="15"/>
      <c r="C52" s="15"/>
      <c r="D52" s="15"/>
      <c r="E52" s="15"/>
      <c r="F52" s="15"/>
      <c r="G52" s="15"/>
      <c r="H52" s="15"/>
      <c r="I52" s="7"/>
      <c r="J52" s="7"/>
      <c r="K52" s="16"/>
      <c r="O52" s="2"/>
    </row>
    <row r="53" spans="1:15" s="9" customFormat="1" x14ac:dyDescent="0.2">
      <c r="A53" s="10"/>
      <c r="B53" s="10" t="s">
        <v>0</v>
      </c>
      <c r="C53" s="10" t="s">
        <v>1</v>
      </c>
      <c r="D53" s="10" t="s">
        <v>2</v>
      </c>
      <c r="E53" s="10" t="s">
        <v>3</v>
      </c>
      <c r="F53" s="10" t="s">
        <v>4</v>
      </c>
      <c r="G53" s="10" t="s">
        <v>5</v>
      </c>
      <c r="H53" s="10" t="s">
        <v>23</v>
      </c>
      <c r="I53" s="10" t="s">
        <v>24</v>
      </c>
      <c r="J53" s="10" t="s">
        <v>25</v>
      </c>
      <c r="K53" s="10" t="s">
        <v>6</v>
      </c>
      <c r="L53" s="11">
        <v>28270</v>
      </c>
      <c r="O53" s="2"/>
    </row>
    <row r="54" spans="1:15" ht="15" x14ac:dyDescent="0.25">
      <c r="A54" s="12" t="s">
        <v>0</v>
      </c>
      <c r="B54" s="12">
        <f>M54</f>
        <v>28270</v>
      </c>
      <c r="C54" s="12"/>
      <c r="D54" s="12"/>
      <c r="E54" s="12"/>
      <c r="F54" s="12"/>
      <c r="G54" s="12"/>
      <c r="H54" s="12"/>
      <c r="I54" s="12"/>
      <c r="J54" s="12"/>
      <c r="K54" s="12">
        <f>SUM(B54:G54)</f>
        <v>28270</v>
      </c>
      <c r="L54" s="13">
        <f>(M54-L53)/L53</f>
        <v>0</v>
      </c>
      <c r="M54" s="14">
        <f>L53</f>
        <v>28270</v>
      </c>
      <c r="N54"/>
    </row>
    <row r="55" spans="1:15" ht="15" x14ac:dyDescent="0.25">
      <c r="A55" s="12" t="s">
        <v>7</v>
      </c>
      <c r="B55" s="12">
        <f>L53/4</f>
        <v>7067.5</v>
      </c>
      <c r="C55" s="12">
        <f>N55</f>
        <v>5406.6374999999989</v>
      </c>
      <c r="D55" s="12">
        <f>C55</f>
        <v>5406.6374999999989</v>
      </c>
      <c r="E55" s="12">
        <f>D55</f>
        <v>5406.6374999999989</v>
      </c>
      <c r="F55" s="12">
        <f>E55</f>
        <v>5406.6374999999989</v>
      </c>
      <c r="G55" s="12"/>
      <c r="H55" s="12"/>
      <c r="I55" s="12"/>
      <c r="J55" s="12"/>
      <c r="K55" s="12">
        <f>SUM(B55:G55)</f>
        <v>28694.049999999996</v>
      </c>
      <c r="L55" s="13">
        <f>(M55-L53)/L53</f>
        <v>1.4999999999999845E-2</v>
      </c>
      <c r="M55">
        <f>L53*1.015</f>
        <v>28694.049999999996</v>
      </c>
      <c r="N55" s="14">
        <f>(M55-B55)/4</f>
        <v>5406.6374999999989</v>
      </c>
    </row>
    <row r="56" spans="1:15" ht="15" x14ac:dyDescent="0.25">
      <c r="A56" s="12" t="s">
        <v>8</v>
      </c>
      <c r="B56" s="12">
        <f>L53/4</f>
        <v>7067.5</v>
      </c>
      <c r="C56" s="12">
        <f>N56</f>
        <v>2781.0612499999997</v>
      </c>
      <c r="D56" s="12">
        <f>C56</f>
        <v>2781.0612499999997</v>
      </c>
      <c r="E56" s="12">
        <f t="shared" ref="E56:J56" si="7">D56</f>
        <v>2781.0612499999997</v>
      </c>
      <c r="F56" s="12">
        <f t="shared" si="7"/>
        <v>2781.0612499999997</v>
      </c>
      <c r="G56" s="12">
        <f t="shared" si="7"/>
        <v>2781.0612499999997</v>
      </c>
      <c r="H56" s="12">
        <f t="shared" si="7"/>
        <v>2781.0612499999997</v>
      </c>
      <c r="I56" s="12">
        <f t="shared" si="7"/>
        <v>2781.0612499999997</v>
      </c>
      <c r="J56" s="12">
        <f t="shared" si="7"/>
        <v>2781.0612499999997</v>
      </c>
      <c r="K56" s="12">
        <f>SUM(B56:J56)</f>
        <v>29315.989999999991</v>
      </c>
      <c r="L56" s="13">
        <f>(M56-L53)/L53</f>
        <v>3.6999999999999929E-2</v>
      </c>
      <c r="M56" s="14">
        <f>L53*1.037</f>
        <v>29315.989999999998</v>
      </c>
      <c r="N56" s="14">
        <f>(M56-B56)/8</f>
        <v>2781.0612499999997</v>
      </c>
    </row>
    <row r="57" spans="1:15" x14ac:dyDescent="0.2">
      <c r="A57" s="5"/>
      <c r="B57" s="5"/>
      <c r="C57" s="5"/>
      <c r="D57" s="5"/>
      <c r="E57" s="5"/>
      <c r="F57" s="5"/>
      <c r="G57" s="5"/>
      <c r="H57" s="5"/>
      <c r="I57" s="5"/>
      <c r="J57" s="5"/>
      <c r="N57" s="5"/>
    </row>
    <row r="58" spans="1:15" x14ac:dyDescent="0.2">
      <c r="A58" s="5"/>
      <c r="B58" s="5"/>
      <c r="C58" s="5"/>
      <c r="D58" s="5"/>
      <c r="E58" s="5"/>
      <c r="F58" s="5"/>
      <c r="G58" s="5"/>
      <c r="H58" s="5"/>
      <c r="I58" s="5"/>
      <c r="J58" s="5"/>
      <c r="N58" s="5"/>
    </row>
    <row r="59" spans="1:15" s="9" customFormat="1" x14ac:dyDescent="0.2">
      <c r="A59" s="7" t="s">
        <v>78</v>
      </c>
      <c r="B59" s="15"/>
      <c r="C59" s="15"/>
      <c r="D59" s="15"/>
      <c r="E59" s="15"/>
      <c r="F59" s="15"/>
      <c r="G59" s="15"/>
      <c r="H59" s="15"/>
      <c r="I59" s="15"/>
      <c r="J59" s="15"/>
      <c r="K59" s="16"/>
      <c r="O59" s="2"/>
    </row>
    <row r="60" spans="1:15" s="9" customFormat="1" x14ac:dyDescent="0.2">
      <c r="A60" s="10"/>
      <c r="B60" s="10" t="s">
        <v>0</v>
      </c>
      <c r="C60" s="10" t="s">
        <v>1</v>
      </c>
      <c r="D60" s="10" t="s">
        <v>2</v>
      </c>
      <c r="E60" s="10" t="s">
        <v>3</v>
      </c>
      <c r="F60" s="10" t="s">
        <v>4</v>
      </c>
      <c r="G60" s="10" t="s">
        <v>5</v>
      </c>
      <c r="H60" s="10" t="s">
        <v>23</v>
      </c>
      <c r="I60" s="10" t="s">
        <v>24</v>
      </c>
      <c r="J60" s="10" t="s">
        <v>25</v>
      </c>
      <c r="K60" s="10" t="s">
        <v>6</v>
      </c>
      <c r="L60" s="11">
        <v>18590</v>
      </c>
      <c r="O60" s="2"/>
    </row>
    <row r="61" spans="1:15" ht="15" x14ac:dyDescent="0.25">
      <c r="A61" s="12" t="s">
        <v>0</v>
      </c>
      <c r="B61" s="12">
        <f>M61</f>
        <v>18590</v>
      </c>
      <c r="C61" s="12"/>
      <c r="D61" s="12"/>
      <c r="E61" s="12"/>
      <c r="F61" s="12"/>
      <c r="G61" s="12"/>
      <c r="H61" s="12"/>
      <c r="I61" s="12"/>
      <c r="J61" s="12"/>
      <c r="K61" s="12">
        <f>SUM(B61:G61)</f>
        <v>18590</v>
      </c>
      <c r="L61" s="13">
        <f>(M61-L60)/L60</f>
        <v>0</v>
      </c>
      <c r="M61" s="14">
        <f>L60</f>
        <v>18590</v>
      </c>
      <c r="N61"/>
    </row>
    <row r="62" spans="1:15" ht="15" x14ac:dyDescent="0.25">
      <c r="A62" s="12" t="s">
        <v>7</v>
      </c>
      <c r="B62" s="12">
        <f>L60/4</f>
        <v>4647.5</v>
      </c>
      <c r="C62" s="12">
        <f>N62</f>
        <v>3555.3374999999996</v>
      </c>
      <c r="D62" s="12">
        <f>C62</f>
        <v>3555.3374999999996</v>
      </c>
      <c r="E62" s="12">
        <f>D62</f>
        <v>3555.3374999999996</v>
      </c>
      <c r="F62" s="12">
        <f>E62</f>
        <v>3555.3374999999996</v>
      </c>
      <c r="G62" s="12"/>
      <c r="H62" s="12"/>
      <c r="I62" s="12"/>
      <c r="J62" s="12"/>
      <c r="K62" s="12">
        <f>SUM(B62:G62)</f>
        <v>18868.849999999999</v>
      </c>
      <c r="L62" s="13">
        <f>(M62-L60)/L60</f>
        <v>1.4999999999999921E-2</v>
      </c>
      <c r="M62">
        <f>L60*1.015</f>
        <v>18868.849999999999</v>
      </c>
      <c r="N62" s="14">
        <f>(M62-B62)/4</f>
        <v>3555.3374999999996</v>
      </c>
    </row>
    <row r="63" spans="1:15" ht="15" x14ac:dyDescent="0.25">
      <c r="A63" s="12" t="s">
        <v>8</v>
      </c>
      <c r="B63" s="12">
        <f>L60/4</f>
        <v>4647.5</v>
      </c>
      <c r="C63" s="12">
        <f>N63</f>
        <v>1828.7912499999998</v>
      </c>
      <c r="D63" s="12">
        <f>C63</f>
        <v>1828.7912499999998</v>
      </c>
      <c r="E63" s="12">
        <f t="shared" ref="E63:J63" si="8">D63</f>
        <v>1828.7912499999998</v>
      </c>
      <c r="F63" s="12">
        <f t="shared" si="8"/>
        <v>1828.7912499999998</v>
      </c>
      <c r="G63" s="12">
        <f t="shared" si="8"/>
        <v>1828.7912499999998</v>
      </c>
      <c r="H63" s="12">
        <f t="shared" si="8"/>
        <v>1828.7912499999998</v>
      </c>
      <c r="I63" s="12">
        <f t="shared" si="8"/>
        <v>1828.7912499999998</v>
      </c>
      <c r="J63" s="12">
        <f t="shared" si="8"/>
        <v>1828.7912499999998</v>
      </c>
      <c r="K63" s="12">
        <f>SUM(B63:J63)</f>
        <v>19277.829999999998</v>
      </c>
      <c r="L63" s="13">
        <f>(M63-L60)/L60</f>
        <v>3.6999999999999901E-2</v>
      </c>
      <c r="M63" s="14">
        <f>L60*1.037</f>
        <v>19277.829999999998</v>
      </c>
      <c r="N63" s="14">
        <f>(M63-B63)/8</f>
        <v>1828.7912499999998</v>
      </c>
    </row>
    <row r="64" spans="1:15" x14ac:dyDescent="0.2">
      <c r="A64" s="5"/>
      <c r="B64" s="5"/>
      <c r="C64" s="5"/>
      <c r="D64" s="5"/>
      <c r="E64" s="5"/>
      <c r="F64" s="5"/>
      <c r="G64" s="5"/>
      <c r="H64" s="5"/>
      <c r="I64" s="5"/>
      <c r="J64" s="5"/>
      <c r="K64" s="17"/>
    </row>
    <row r="65" spans="1:15" s="9" customFormat="1" x14ac:dyDescent="0.2">
      <c r="A65" s="15"/>
      <c r="B65" s="15"/>
      <c r="C65" s="15"/>
      <c r="D65" s="15"/>
      <c r="E65" s="15"/>
      <c r="F65" s="15"/>
      <c r="G65" s="15"/>
      <c r="H65" s="15"/>
      <c r="I65" s="15"/>
      <c r="J65" s="15"/>
      <c r="K65" s="18"/>
      <c r="O65" s="2"/>
    </row>
    <row r="66" spans="1:15" s="9" customFormat="1" x14ac:dyDescent="0.2">
      <c r="A66" s="7" t="s">
        <v>79</v>
      </c>
      <c r="B66" s="15"/>
      <c r="C66" s="15"/>
      <c r="D66" s="15"/>
      <c r="E66" s="15"/>
      <c r="F66" s="15"/>
      <c r="G66" s="15"/>
      <c r="H66" s="15"/>
      <c r="I66" s="15"/>
      <c r="J66" s="15"/>
      <c r="K66" s="16"/>
      <c r="O66" s="2"/>
    </row>
    <row r="67" spans="1:15" s="9" customFormat="1" x14ac:dyDescent="0.2">
      <c r="A67" s="10"/>
      <c r="B67" s="10" t="s">
        <v>0</v>
      </c>
      <c r="C67" s="10" t="s">
        <v>1</v>
      </c>
      <c r="D67" s="10" t="s">
        <v>2</v>
      </c>
      <c r="E67" s="10" t="s">
        <v>3</v>
      </c>
      <c r="F67" s="10" t="s">
        <v>4</v>
      </c>
      <c r="G67" s="10" t="s">
        <v>5</v>
      </c>
      <c r="H67" s="10" t="s">
        <v>23</v>
      </c>
      <c r="I67" s="10" t="s">
        <v>24</v>
      </c>
      <c r="J67" s="10" t="s">
        <v>25</v>
      </c>
      <c r="K67" s="10" t="s">
        <v>6</v>
      </c>
      <c r="L67" s="11">
        <v>31900</v>
      </c>
      <c r="O67" s="2"/>
    </row>
    <row r="68" spans="1:15" ht="15" x14ac:dyDescent="0.25">
      <c r="A68" s="12" t="s">
        <v>0</v>
      </c>
      <c r="B68" s="12">
        <f>M68</f>
        <v>31900</v>
      </c>
      <c r="C68" s="12"/>
      <c r="D68" s="12"/>
      <c r="E68" s="12"/>
      <c r="F68" s="12"/>
      <c r="G68" s="12"/>
      <c r="H68" s="12"/>
      <c r="I68" s="12"/>
      <c r="J68" s="12"/>
      <c r="K68" s="12">
        <f>SUM(B68:G68)</f>
        <v>31900</v>
      </c>
      <c r="L68" s="13">
        <f>(M68-L67)/L67</f>
        <v>0</v>
      </c>
      <c r="M68" s="14">
        <f>L67</f>
        <v>31900</v>
      </c>
      <c r="N68"/>
    </row>
    <row r="69" spans="1:15" ht="15" x14ac:dyDescent="0.25">
      <c r="A69" s="12" t="s">
        <v>7</v>
      </c>
      <c r="B69" s="12">
        <f>L67/4</f>
        <v>7975</v>
      </c>
      <c r="C69" s="12">
        <f>N69</f>
        <v>6100.8749999999991</v>
      </c>
      <c r="D69" s="12">
        <f>C69</f>
        <v>6100.8749999999991</v>
      </c>
      <c r="E69" s="12">
        <f>D69</f>
        <v>6100.8749999999991</v>
      </c>
      <c r="F69" s="12">
        <f>E69</f>
        <v>6100.8749999999991</v>
      </c>
      <c r="G69" s="12"/>
      <c r="H69" s="12"/>
      <c r="I69" s="12"/>
      <c r="J69" s="12"/>
      <c r="K69" s="12">
        <f>SUM(B69:G69)</f>
        <v>32378.5</v>
      </c>
      <c r="L69" s="13">
        <f>(M69-L67)/L67</f>
        <v>1.4999999999999887E-2</v>
      </c>
      <c r="M69">
        <f>L67*1.015</f>
        <v>32378.499999999996</v>
      </c>
      <c r="N69" s="14">
        <f>(M69-B69)/4</f>
        <v>6100.8749999999991</v>
      </c>
    </row>
    <row r="70" spans="1:15" ht="15" x14ac:dyDescent="0.25">
      <c r="A70" s="12" t="s">
        <v>8</v>
      </c>
      <c r="B70" s="12">
        <f>L67/4</f>
        <v>7975</v>
      </c>
      <c r="C70" s="12">
        <f>N70</f>
        <v>3138.1624999999995</v>
      </c>
      <c r="D70" s="12">
        <f>C70</f>
        <v>3138.1624999999995</v>
      </c>
      <c r="E70" s="12">
        <f t="shared" ref="E70:J70" si="9">D70</f>
        <v>3138.1624999999995</v>
      </c>
      <c r="F70" s="12">
        <f t="shared" si="9"/>
        <v>3138.1624999999995</v>
      </c>
      <c r="G70" s="12">
        <f t="shared" si="9"/>
        <v>3138.1624999999995</v>
      </c>
      <c r="H70" s="12">
        <f t="shared" si="9"/>
        <v>3138.1624999999995</v>
      </c>
      <c r="I70" s="12">
        <f t="shared" si="9"/>
        <v>3138.1624999999995</v>
      </c>
      <c r="J70" s="12">
        <f t="shared" si="9"/>
        <v>3138.1624999999995</v>
      </c>
      <c r="K70" s="12">
        <f>SUM(B70:J70)</f>
        <v>33080.299999999988</v>
      </c>
      <c r="L70" s="13">
        <f>(M70-L67)/L67</f>
        <v>3.6999999999999866E-2</v>
      </c>
      <c r="M70" s="14">
        <f>L67*1.037</f>
        <v>33080.299999999996</v>
      </c>
      <c r="N70" s="14">
        <f>(M70-B70)/8</f>
        <v>3138.1624999999995</v>
      </c>
    </row>
    <row r="71" spans="1:15" x14ac:dyDescent="0.2">
      <c r="A71" s="5"/>
      <c r="B71" s="5"/>
      <c r="C71" s="5"/>
      <c r="D71" s="5"/>
      <c r="E71" s="5"/>
      <c r="F71" s="5"/>
      <c r="G71" s="5"/>
      <c r="H71" s="5"/>
      <c r="I71" s="5"/>
      <c r="J71" s="5"/>
      <c r="N71" s="5"/>
    </row>
    <row r="73" spans="1:15" x14ac:dyDescent="0.2">
      <c r="A73" s="2" t="s">
        <v>10</v>
      </c>
    </row>
    <row r="74" spans="1:15" x14ac:dyDescent="0.2">
      <c r="A74" s="2" t="s">
        <v>11</v>
      </c>
    </row>
    <row r="75" spans="1:15" x14ac:dyDescent="0.2">
      <c r="A75" s="2" t="s">
        <v>12</v>
      </c>
    </row>
    <row r="76" spans="1:15" x14ac:dyDescent="0.2">
      <c r="A76" s="2" t="s">
        <v>21</v>
      </c>
    </row>
    <row r="77" spans="1:15" x14ac:dyDescent="0.2">
      <c r="A77" s="2" t="s">
        <v>13</v>
      </c>
    </row>
    <row r="78" spans="1:15" x14ac:dyDescent="0.2">
      <c r="A78" s="2" t="s">
        <v>14</v>
      </c>
    </row>
    <row r="80" spans="1:15" x14ac:dyDescent="0.2">
      <c r="A80" s="9" t="s">
        <v>51</v>
      </c>
      <c r="B80" s="9"/>
      <c r="C80" s="9"/>
      <c r="D80" s="25"/>
      <c r="E80" s="25"/>
    </row>
    <row r="81" spans="1:5" x14ac:dyDescent="0.2">
      <c r="A81" s="9"/>
      <c r="B81" s="9"/>
      <c r="C81" s="9"/>
      <c r="D81" s="25"/>
      <c r="E81" s="25"/>
    </row>
    <row r="82" spans="1:5" ht="15" x14ac:dyDescent="0.25">
      <c r="A82" s="9" t="s">
        <v>52</v>
      </c>
      <c r="B82" s="25"/>
      <c r="C82" s="25"/>
      <c r="D82" s="25"/>
      <c r="E82"/>
    </row>
    <row r="83" spans="1:5" ht="15" x14ac:dyDescent="0.25">
      <c r="A83" s="9"/>
      <c r="B83" s="25"/>
      <c r="C83" s="25"/>
      <c r="D83" s="25"/>
      <c r="E83"/>
    </row>
    <row r="84" spans="1:5" ht="15" x14ac:dyDescent="0.25">
      <c r="A84" s="9" t="s">
        <v>68</v>
      </c>
      <c r="B84" s="25" t="s">
        <v>69</v>
      </c>
      <c r="C84" s="25"/>
      <c r="D84" s="25"/>
      <c r="E84"/>
    </row>
  </sheetData>
  <mergeCells count="1">
    <mergeCell ref="A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HAZİRAN LİSANS</vt:lpstr>
      <vt:lpstr>HAZİRAN MYO</vt:lpstr>
      <vt:lpstr>HAZİRAN SHMYO</vt:lpstr>
      <vt:lpstr>HAZİRAN YURT</vt:lpstr>
      <vt:lpstr>'HAZİRAN LİSANS'!Yazdırma_Alanı</vt:lpstr>
      <vt:lpstr>'HAZİRAN MYO'!Yazdırma_Alanı</vt:lpstr>
      <vt:lpstr>'HAZİRAN SHMYO'!Yazdırma_Alanı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Banu Çelebi</dc:creator>
  <cp:lastModifiedBy>Aslı Türker</cp:lastModifiedBy>
  <cp:lastPrinted>2017-02-13T07:24:41Z</cp:lastPrinted>
  <dcterms:created xsi:type="dcterms:W3CDTF">2014-02-13T06:07:16Z</dcterms:created>
  <dcterms:modified xsi:type="dcterms:W3CDTF">2018-06-06T12:15:05Z</dcterms:modified>
</cp:coreProperties>
</file>